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19" firstSheet="8" activeTab="12"/>
  </bookViews>
  <sheets>
    <sheet name="1-1永仁县一般公共预算收入情况表" sheetId="28" r:id="rId1"/>
    <sheet name="1-2永仁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 县本级一般公共预算支出表（州（市）对下转移支付项目）" sheetId="35" r:id="rId6"/>
    <sheet name="1-7永仁县分地区税收返还和转移支付预算表" sheetId="36" r:id="rId7"/>
    <sheet name="1-8永仁县县本级“三公”经费预算财政拨款情况统计表" sheetId="131" r:id="rId8"/>
    <sheet name="2-1永仁县政府性基金预算收入情况表" sheetId="54" r:id="rId9"/>
    <sheet name="2-2永仁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永仁县国有资本经营收入预算情况表" sheetId="108" r:id="rId14"/>
    <sheet name="3-2永仁县国有资本经营支出预算情况表" sheetId="109" r:id="rId15"/>
    <sheet name="3-3县本级国有资本经营收入预算情况表" sheetId="110" r:id="rId16"/>
    <sheet name="3-4县本级国有资本经营支出预算情况表（公开到项级）" sheetId="111" r:id="rId17"/>
    <sheet name="3-5 永仁县国有资本经营预算转移支付表 （分地区）" sheetId="129" r:id="rId18"/>
    <sheet name="3-6 国有资本经营预算转移支付表（分项目）" sheetId="130" r:id="rId19"/>
    <sheet name="4-1永仁县社会保险基金收入预算情况表" sheetId="113" r:id="rId20"/>
    <sheet name="4-2永仁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'1-1永仁县一般公共预算收入情况表'!$A$4:$F$40</definedName>
    <definedName name="_xlnm._FilterDatabase" localSheetId="1" hidden="1">'1-2永仁县一般公共预算支出情况表'!$A$3:$F$39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'1-4县本级一般公共预算支出情况表（公开到项级）'!$A$3:$G$1373</definedName>
    <definedName name="_xlnm._FilterDatabase" localSheetId="4" hidden="1">'1-5县本级一般公共预算基本支出情况表（公开到款级）'!$A$3:$B$31</definedName>
    <definedName name="_xlnm._FilterDatabase" localSheetId="5" hidden="1">'1-6 县本级一般公共预算支出表（州（市）对下转移支付项目）'!$A$3:$E$43</definedName>
    <definedName name="_xlnm._FilterDatabase" localSheetId="8" hidden="1">'2-1永仁县政府性基金预算收入情况表'!$A$3:$F$37</definedName>
    <definedName name="_xlnm._FilterDatabase" localSheetId="9" hidden="1">'2-2永仁县政府性基金预算支出情况表'!$A$3:$G$274</definedName>
    <definedName name="_xlnm._FilterDatabase" localSheetId="10" hidden="1">'2-3县本级政府性基金预算收入情况表'!$A$3:$F$37</definedName>
    <definedName name="_xlnm._FilterDatabase" localSheetId="11" hidden="1">'2-4县本级政府性基金预算支出情况表（公开到项级）'!$A$3:$G$279</definedName>
    <definedName name="_xlnm._FilterDatabase" localSheetId="13" hidden="1">'3-1永仁县国有资本经营收入预算情况表'!$A$3:$E$41</definedName>
    <definedName name="_xlnm._FilterDatabase" localSheetId="14" hidden="1">'3-2永仁县国有资本经营支出预算情况表'!$A$3:$E$28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'4-1永仁县社会保险基金收入预算情况表'!$A$3:$E$38</definedName>
    <definedName name="_xlnm._FilterDatabase" localSheetId="20" hidden="1">'4-2永仁县社会保险基金支出预算情况表'!$A$3:$E$22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'1-1永仁县一般公共预算收入情况表'!$B$1:$E$40</definedName>
    <definedName name="_xlnm.Print_Area" localSheetId="1">'1-2永仁县一般公共预算支出情况表'!$B$1:$E$38</definedName>
    <definedName name="_xlnm.Print_Area" localSheetId="2">'1-3县本级一般公共预算收入情况表'!$B$1:$E$40</definedName>
    <definedName name="_xlnm.Print_Area" localSheetId="3">'1-4县本级一般公共预算支出情况表（公开到项级）'!$B$1:$E$1373</definedName>
    <definedName name="_xlnm.Print_Area" localSheetId="5">'1-6 县本级一般公共预算支出表（州（市）对下转移支付项目）'!$A$1:$C$42</definedName>
    <definedName name="_xlnm.Print_Area" localSheetId="6">'1-7永仁县分地区税收返还和转移支付预算表'!$A$1:$D$12</definedName>
    <definedName name="_xlnm.Print_Area" localSheetId="8">'2-1永仁县政府性基金预算收入情况表'!$B$1:$E$37</definedName>
    <definedName name="_xlnm.Print_Area" localSheetId="9">'2-2永仁县政府性基金预算支出情况表'!$B$1:$E$274</definedName>
    <definedName name="_xlnm.Print_Area" localSheetId="10">'2-3县本级政府性基金预算收入情况表'!$B$1:$E$37</definedName>
    <definedName name="_xlnm.Print_Area" localSheetId="11">'2-4县本级政府性基金预算支出情况表（公开到项级）'!$B$1:$E$279</definedName>
    <definedName name="_xlnm.Print_Area" localSheetId="12">'2-5县本级政府性基金支出表（州（市）对下转移支付）'!$A$1:$D$15</definedName>
    <definedName name="_xlnm.Print_Titles" localSheetId="0">'1-1永仁县一般公共预算收入情况表'!$2:$4</definedName>
    <definedName name="_xlnm.Print_Titles" localSheetId="1">'1-2永仁县一般公共预算支出情况表'!$1:$3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 县本级一般公共预算支出表（州（市）对下转移支付项目）'!$1:$3</definedName>
    <definedName name="_xlnm.Print_Titles" localSheetId="6">'1-7永仁县分地区税收返还和转移支付预算表'!$1:$3</definedName>
    <definedName name="_xlnm.Print_Titles" localSheetId="8">'2-1永仁县政府性基金预算收入情况表'!$1:$3</definedName>
    <definedName name="_xlnm.Print_Titles" localSheetId="9">'2-2永仁县政府性基金预算支出情况表'!$1:$3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'3-1永仁县国有资本经营收入预算情况表'!$A$1:$D$41</definedName>
    <definedName name="_xlnm.Print_Titles" localSheetId="13">'3-1永仁县国有资本经营收入预算情况表'!$1:$3</definedName>
    <definedName name="专项收入年初预算数" localSheetId="13">#REF!</definedName>
    <definedName name="专项收入全年预计数" localSheetId="13">#REF!</definedName>
    <definedName name="_xlnm.Print_Area" localSheetId="14">'3-2永仁县国有资本经营支出预算情况表'!$A$1:$D$28</definedName>
    <definedName name="_xlnm.Print_Titles" localSheetId="14">'3-2永仁县国有资本经营支出预算情况表'!$1:$3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'4-1永仁县社会保险基金收入预算情况表'!$A$1:$D$38</definedName>
    <definedName name="_xlnm.Print_Titles" localSheetId="19">'4-1永仁县社会保险基金收入预算情况表'!$1:$3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'4-2永仁县社会保险基金支出预算情况表'!$A$1:$D$22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44525" fullPrecision="0"/>
</workbook>
</file>

<file path=xl/sharedStrings.xml><?xml version="1.0" encoding="utf-8"?>
<sst xmlns="http://schemas.openxmlformats.org/spreadsheetml/2006/main" count="5356" uniqueCount="3554">
  <si>
    <t>附件1</t>
  </si>
  <si>
    <t>1-1  2025年永仁县一般公共预算收入情况表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</si>
  <si>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</si>
  <si>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</si>
  <si>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</si>
  <si>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</si>
  <si>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</si>
  <si>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</si>
  <si>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</si>
  <si>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</si>
  <si>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</si>
  <si>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</si>
  <si>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</si>
  <si>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</si>
  <si>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</si>
  <si>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</si>
  <si>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</si>
  <si>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</si>
  <si>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</si>
  <si>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</si>
  <si>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</si>
  <si>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</si>
  <si>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</si>
  <si>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</si>
  <si>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</si>
  <si>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</si>
  <si>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</si>
  <si>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</si>
  <si>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</si>
  <si>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</si>
  <si>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</si>
  <si>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</si>
  <si>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</si>
  <si>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</si>
  <si>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</si>
  <si>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</si>
  <si>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</si>
  <si>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</si>
  <si>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</si>
  <si>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</si>
  <si>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</si>
  <si>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</si>
  <si>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</si>
  <si>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</si>
  <si>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</si>
  <si>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</si>
  <si>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</si>
  <si>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</si>
  <si>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</si>
  <si>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</si>
  <si>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</si>
  <si>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</si>
  <si>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</si>
  <si>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</si>
  <si>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</si>
  <si>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</si>
  <si>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</si>
  <si>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</si>
  <si>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</si>
  <si>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</si>
  <si>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</si>
  <si>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</si>
  <si>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</si>
  <si>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</si>
  <si>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</si>
  <si>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</si>
  <si>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</si>
  <si>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</si>
  <si>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</si>
  <si>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2025年永仁县一般公共预算支出情况表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</si>
  <si>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</si>
  <si>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</si>
  <si>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</si>
  <si>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</si>
  <si>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</si>
  <si>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</si>
  <si>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</si>
  <si>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</si>
  <si>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</si>
  <si>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</si>
  <si>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</si>
  <si>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</si>
  <si>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</si>
  <si>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</si>
  <si>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</si>
  <si>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</si>
  <si>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</si>
  <si>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</si>
  <si>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</si>
  <si>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</si>
  <si>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</si>
  <si>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</si>
  <si>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</si>
  <si>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</si>
  <si>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</si>
  <si>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</si>
  <si>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</si>
  <si>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</si>
  <si>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</si>
  <si>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</si>
  <si>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</si>
  <si>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</si>
  <si>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</si>
  <si>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</si>
  <si>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</si>
  <si>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</si>
  <si>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</si>
  <si>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</si>
  <si>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</si>
  <si>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</si>
  <si>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</si>
  <si>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</si>
  <si>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</si>
  <si>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</si>
  <si>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</si>
  <si>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</si>
  <si>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</si>
  <si>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</si>
  <si>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</si>
  <si>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</si>
  <si>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</si>
  <si>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</si>
  <si>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</si>
  <si>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</si>
  <si>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</si>
  <si>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</si>
  <si>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</si>
  <si>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</si>
  <si>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</si>
  <si>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</si>
  <si>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</si>
  <si>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</si>
  <si>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</si>
  <si>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</si>
  <si>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</si>
  <si>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1-3  2025年县本级一般公共预算支出情况表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</si>
  <si>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</si>
  <si>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</si>
  <si>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</si>
  <si>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</si>
  <si>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</si>
  <si>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</si>
  <si>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</si>
  <si>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</si>
  <si>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</si>
  <si>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</si>
  <si>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</si>
  <si>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</si>
  <si>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</si>
  <si>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</si>
  <si>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</si>
  <si>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</si>
  <si>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</si>
  <si>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</si>
  <si>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</si>
  <si>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</si>
  <si>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</si>
  <si>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</si>
  <si>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</si>
  <si>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</si>
  <si>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</si>
  <si>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</si>
  <si>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</si>
  <si>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</si>
  <si>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</si>
  <si>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</si>
  <si>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</si>
  <si>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</si>
  <si>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</si>
  <si>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</si>
  <si>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</si>
  <si>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</si>
  <si>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</si>
  <si>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</si>
  <si>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</si>
  <si>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</si>
  <si>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</si>
  <si>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</si>
  <si>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</si>
  <si>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</si>
  <si>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</si>
  <si>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</si>
  <si>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</si>
  <si>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</si>
  <si>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</si>
  <si>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</si>
  <si>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</si>
  <si>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</si>
  <si>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</si>
  <si>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</si>
  <si>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</si>
  <si>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</si>
  <si>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</si>
  <si>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</si>
  <si>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</si>
  <si>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</si>
  <si>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</si>
  <si>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</si>
  <si>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</si>
  <si>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</si>
  <si>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</si>
  <si>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</si>
  <si>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</si>
  <si>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</si>
  <si>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</si>
  <si>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</si>
  <si>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</si>
  <si>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</si>
  <si>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</si>
  <si>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</si>
  <si>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</si>
  <si>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</si>
  <si>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</si>
  <si>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</si>
  <si>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</si>
  <si>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</si>
  <si>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</si>
  <si>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</si>
  <si>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</si>
  <si>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</si>
  <si>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</si>
  <si>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</si>
  <si>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</si>
  <si>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</si>
  <si>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</si>
  <si>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</si>
  <si>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</si>
  <si>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</si>
  <si>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</si>
  <si>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</si>
  <si>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</si>
  <si>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</si>
  <si>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</si>
  <si>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</si>
  <si>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</si>
  <si>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</si>
  <si>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</si>
  <si>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</si>
  <si>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</si>
  <si>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</si>
  <si>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</si>
  <si>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</si>
  <si>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</si>
  <si>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</si>
  <si>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</si>
  <si>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</si>
  <si>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</si>
  <si>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</si>
  <si>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</si>
  <si>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</si>
  <si>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</si>
  <si>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</si>
  <si>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</si>
  <si>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</si>
  <si>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</si>
  <si>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</si>
  <si>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</si>
  <si>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</si>
  <si>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</si>
  <si>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</si>
  <si>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</si>
  <si>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</si>
  <si>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</si>
  <si>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</si>
  <si>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</si>
  <si>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</si>
  <si>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</si>
  <si>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</si>
  <si>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</si>
  <si>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</si>
  <si>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</si>
  <si>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</si>
  <si>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</si>
  <si>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</si>
  <si>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</si>
  <si>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</si>
  <si>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</si>
  <si>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</si>
  <si>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</si>
  <si>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</si>
  <si>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</si>
  <si>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</si>
  <si>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</si>
  <si>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</si>
  <si>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</si>
  <si>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</si>
  <si>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</si>
  <si>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</si>
  <si>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</si>
  <si>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</si>
  <si>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</si>
  <si>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</si>
  <si>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</si>
  <si>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</si>
  <si>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</si>
  <si>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</si>
  <si>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</si>
  <si>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</si>
  <si>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</si>
  <si>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</si>
  <si>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</si>
  <si>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</si>
  <si>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</si>
  <si>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</si>
  <si>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</si>
  <si>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</si>
  <si>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</si>
  <si>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</si>
  <si>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</si>
  <si>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</si>
  <si>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</si>
  <si>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</si>
  <si>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</si>
  <si>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</si>
  <si>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</si>
  <si>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</si>
  <si>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</si>
  <si>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</si>
  <si>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</si>
  <si>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</si>
  <si>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</si>
  <si>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</si>
  <si>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</si>
  <si>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</si>
  <si>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</si>
  <si>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</si>
  <si>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</si>
  <si>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</si>
  <si>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</si>
  <si>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</si>
  <si>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</si>
  <si>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</si>
  <si>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</si>
  <si>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</si>
  <si>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</si>
  <si>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</si>
  <si>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</si>
  <si>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</si>
  <si>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</si>
  <si>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</si>
  <si>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</si>
  <si>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</si>
  <si>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</si>
  <si>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</si>
  <si>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</si>
  <si>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</si>
  <si>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</si>
  <si>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</si>
  <si>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</si>
  <si>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</si>
  <si>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</si>
  <si>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</si>
  <si>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</si>
  <si>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</si>
  <si>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</si>
  <si>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</si>
  <si>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</si>
  <si>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</si>
  <si>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</si>
  <si>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</si>
  <si>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</si>
  <si>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</si>
  <si>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</si>
  <si>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</si>
  <si>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</si>
  <si>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</si>
  <si>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</si>
  <si>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</si>
  <si>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</si>
  <si>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</si>
  <si>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</si>
  <si>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</si>
  <si>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</si>
  <si>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</si>
  <si>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</si>
  <si>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</si>
  <si>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</si>
  <si>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</si>
  <si>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</si>
  <si>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</si>
  <si>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</si>
  <si>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</si>
  <si>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</si>
  <si>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</si>
  <si>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</si>
  <si>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</si>
  <si>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</si>
  <si>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</si>
  <si>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</si>
  <si>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</si>
  <si>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</si>
  <si>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</si>
  <si>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</si>
  <si>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</si>
  <si>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</si>
  <si>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</si>
  <si>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</si>
  <si>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</si>
  <si>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</si>
  <si>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</si>
  <si>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</si>
  <si>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</si>
  <si>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</si>
  <si>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</si>
  <si>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</si>
  <si>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</si>
  <si>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</si>
  <si>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</si>
  <si>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</si>
  <si>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</si>
  <si>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</si>
  <si>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</si>
  <si>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</si>
  <si>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</si>
  <si>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</si>
  <si>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</si>
  <si>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</si>
  <si>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</si>
  <si>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</si>
  <si>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</si>
  <si>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</si>
  <si>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</si>
  <si>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</si>
  <si>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</si>
  <si>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</si>
  <si>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</si>
  <si>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</si>
  <si>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</si>
  <si>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</si>
  <si>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</si>
  <si>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</si>
  <si>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</si>
  <si>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</si>
  <si>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</si>
  <si>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</si>
  <si>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</si>
  <si>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</si>
  <si>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</si>
  <si>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</si>
  <si>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</si>
  <si>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</si>
  <si>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</si>
  <si>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</si>
  <si>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</si>
  <si>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</si>
  <si>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</si>
  <si>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</si>
  <si>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</si>
  <si>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</si>
  <si>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</si>
  <si>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</si>
  <si>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</si>
  <si>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</si>
  <si>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</si>
  <si>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</si>
  <si>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</si>
  <si>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</si>
  <si>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</si>
  <si>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</si>
  <si>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</si>
  <si>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</si>
  <si>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</si>
  <si>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</si>
  <si>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</si>
  <si>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</si>
  <si>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</si>
  <si>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</si>
  <si>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</si>
  <si>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</si>
  <si>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</si>
  <si>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</si>
  <si>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</si>
  <si>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</si>
  <si>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</si>
  <si>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</si>
  <si>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</si>
  <si>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</si>
  <si>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</si>
  <si>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</si>
  <si>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</si>
  <si>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</si>
  <si>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</si>
  <si>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</si>
  <si>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</si>
  <si>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</si>
  <si>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</si>
  <si>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</si>
  <si>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</si>
  <si>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</si>
  <si>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</si>
  <si>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</si>
  <si>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</si>
  <si>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</si>
  <si>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</si>
  <si>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</si>
  <si>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</si>
  <si>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</si>
  <si>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</si>
  <si>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</si>
  <si>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</si>
  <si>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</si>
  <si>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</si>
  <si>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</si>
  <si>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</si>
  <si>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</si>
  <si>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</si>
  <si>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</si>
  <si>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</si>
  <si>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</si>
  <si>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</si>
  <si>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</si>
  <si>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</si>
  <si>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</si>
  <si>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</si>
  <si>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</si>
  <si>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</si>
  <si>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</si>
  <si>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</si>
  <si>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</si>
  <si>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</si>
  <si>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</si>
  <si>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</si>
  <si>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</si>
  <si>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</si>
  <si>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</si>
  <si>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</si>
  <si>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</si>
  <si>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</si>
  <si>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</si>
  <si>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</si>
  <si>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</si>
  <si>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</si>
  <si>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</si>
  <si>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</si>
  <si>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</si>
  <si>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</si>
  <si>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</si>
  <si>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</si>
  <si>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</si>
  <si>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</si>
  <si>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</si>
  <si>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</si>
  <si>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</si>
  <si>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</si>
  <si>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</si>
  <si>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</si>
  <si>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</si>
  <si>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</si>
  <si>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</si>
  <si>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</si>
  <si>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</si>
  <si>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</si>
  <si>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</si>
  <si>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</si>
  <si>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</si>
  <si>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</si>
  <si>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</si>
  <si>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</si>
  <si>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</si>
  <si>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</si>
  <si>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</si>
  <si>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</si>
  <si>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</si>
  <si>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</si>
  <si>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</si>
  <si>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</si>
  <si>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</si>
  <si>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</si>
  <si>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</si>
  <si>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</si>
  <si>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</si>
  <si>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</si>
  <si>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</si>
  <si>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</si>
  <si>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</si>
  <si>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</si>
  <si>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</si>
  <si>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</si>
  <si>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</si>
  <si>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</si>
  <si>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</si>
  <si>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</si>
  <si>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</si>
  <si>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</si>
  <si>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</si>
  <si>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</si>
  <si>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</si>
  <si>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</si>
  <si>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</si>
  <si>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</si>
  <si>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</si>
  <si>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</si>
  <si>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</si>
  <si>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</si>
  <si>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</si>
  <si>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</si>
  <si>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</si>
  <si>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</si>
  <si>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</si>
  <si>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</si>
  <si>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</si>
  <si>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</si>
  <si>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</si>
  <si>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</si>
  <si>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</si>
  <si>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</si>
  <si>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</si>
  <si>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</si>
  <si>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</si>
  <si>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</si>
  <si>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</si>
  <si>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</si>
  <si>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</si>
  <si>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</si>
  <si>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</si>
  <si>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</si>
  <si>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</si>
  <si>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</si>
  <si>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</si>
  <si>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</si>
  <si>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</si>
  <si>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</si>
  <si>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</si>
  <si>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</si>
  <si>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</si>
  <si>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</si>
  <si>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</si>
  <si>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</si>
  <si>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</si>
  <si>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</si>
  <si>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</si>
  <si>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</si>
  <si>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</si>
  <si>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</si>
  <si>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</si>
  <si>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</si>
  <si>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</si>
  <si>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</si>
  <si>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</si>
  <si>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</si>
  <si>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</si>
  <si>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</si>
  <si>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</si>
  <si>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</si>
  <si>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</si>
  <si>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</si>
  <si>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</si>
  <si>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</si>
  <si>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</si>
  <si>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</si>
  <si>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</si>
  <si>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</si>
  <si>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</si>
  <si>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</si>
  <si>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</si>
  <si>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</si>
  <si>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</si>
  <si>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</si>
  <si>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</si>
  <si>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</si>
  <si>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</si>
  <si>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</si>
  <si>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</si>
  <si>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</si>
  <si>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</si>
  <si>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</si>
  <si>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</si>
  <si>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</si>
  <si>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</si>
  <si>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</si>
  <si>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</si>
  <si>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</si>
  <si>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</si>
  <si>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</si>
  <si>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</si>
  <si>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</si>
  <si>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</si>
  <si>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</si>
  <si>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</si>
  <si>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</si>
  <si>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</si>
  <si>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</si>
  <si>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</si>
  <si>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</si>
  <si>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</si>
  <si>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</si>
  <si>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</si>
  <si>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</si>
  <si>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</si>
  <si>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</si>
  <si>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</si>
  <si>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</si>
  <si>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</si>
  <si>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</si>
  <si>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</si>
  <si>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</si>
  <si>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</si>
  <si>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</si>
  <si>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</si>
  <si>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</si>
  <si>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</si>
  <si>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</si>
  <si>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</si>
  <si>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</si>
  <si>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</si>
  <si>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</si>
  <si>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</si>
  <si>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</si>
  <si>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</si>
  <si>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</si>
  <si>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</si>
  <si>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</si>
  <si>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</si>
  <si>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</si>
  <si>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</si>
  <si>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</si>
  <si>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</si>
  <si>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</si>
  <si>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</si>
  <si>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</si>
  <si>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</si>
  <si>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</si>
  <si>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</si>
  <si>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</si>
  <si>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</si>
  <si>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</si>
  <si>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</si>
  <si>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</si>
  <si>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</si>
  <si>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</si>
  <si>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</si>
  <si>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</si>
  <si>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</si>
  <si>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</si>
  <si>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</si>
  <si>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</si>
  <si>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</si>
  <si>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</si>
  <si>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</si>
  <si>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</si>
  <si>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</si>
  <si>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</si>
  <si>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</si>
  <si>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</si>
  <si>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</si>
  <si>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</si>
  <si>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</si>
  <si>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</si>
  <si>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</si>
  <si>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</si>
  <si>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</si>
  <si>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</si>
  <si>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</si>
  <si>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</si>
  <si>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</si>
  <si>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</si>
  <si>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</si>
  <si>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</si>
  <si>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</si>
  <si>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</si>
  <si>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</si>
  <si>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</si>
  <si>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</si>
  <si>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</si>
  <si>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</si>
  <si>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</si>
  <si>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</si>
  <si>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</si>
  <si>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</si>
  <si>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</si>
  <si>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</si>
  <si>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</si>
  <si>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</si>
  <si>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</si>
  <si>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</si>
  <si>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</si>
  <si>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</si>
  <si>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</si>
  <si>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</si>
  <si>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</si>
  <si>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</si>
  <si>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</si>
  <si>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</si>
  <si>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</si>
  <si>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</si>
  <si>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</si>
  <si>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</si>
  <si>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</si>
  <si>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</si>
  <si>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</si>
  <si>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</si>
  <si>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</si>
  <si>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</si>
  <si>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</si>
  <si>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</si>
  <si>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</si>
  <si>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</si>
  <si>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</si>
  <si>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</si>
  <si>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</si>
  <si>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</si>
  <si>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</si>
  <si>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</si>
  <si>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</si>
  <si>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</si>
  <si>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</si>
  <si>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</si>
  <si>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</si>
  <si>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</si>
  <si>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</si>
  <si>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</si>
  <si>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</si>
  <si>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</si>
  <si>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</si>
  <si>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</si>
  <si>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</si>
  <si>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</si>
  <si>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</si>
  <si>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</si>
  <si>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</si>
  <si>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</si>
  <si>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</si>
  <si>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</si>
  <si>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</si>
  <si>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</si>
  <si>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</si>
  <si>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</si>
  <si>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</si>
  <si>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</si>
  <si>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</si>
  <si>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</si>
  <si>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</si>
  <si>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</si>
  <si>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</si>
  <si>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</si>
  <si>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</si>
  <si>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</si>
  <si>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</si>
  <si>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</si>
  <si>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</si>
  <si>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</si>
  <si>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</si>
  <si>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</si>
  <si>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</si>
  <si>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</si>
  <si>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</si>
  <si>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</si>
  <si>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</si>
  <si>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</si>
  <si>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</si>
  <si>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</si>
  <si>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</si>
  <si>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</si>
  <si>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</si>
  <si>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</si>
  <si>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</si>
  <si>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</si>
  <si>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</si>
  <si>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</si>
  <si>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</si>
  <si>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</si>
  <si>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</si>
  <si>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</si>
  <si>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</si>
  <si>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</si>
  <si>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</si>
  <si>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</si>
  <si>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</si>
  <si>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</si>
  <si>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</si>
  <si>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</si>
  <si>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</si>
  <si>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</si>
  <si>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</si>
  <si>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</si>
  <si>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</si>
  <si>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</si>
  <si>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</si>
  <si>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</si>
  <si>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</si>
  <si>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</si>
  <si>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</si>
  <si>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</si>
  <si>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</si>
  <si>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</si>
  <si>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</si>
  <si>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</si>
  <si>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</si>
  <si>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</si>
  <si>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</si>
  <si>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</si>
  <si>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</si>
  <si>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</si>
  <si>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</si>
  <si>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</si>
  <si>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</si>
  <si>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</si>
  <si>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</si>
  <si>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</si>
  <si>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</si>
  <si>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</si>
  <si>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</si>
  <si>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</si>
  <si>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</si>
  <si>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</si>
  <si>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</si>
  <si>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</si>
  <si>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</si>
  <si>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</si>
  <si>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</si>
  <si>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</si>
  <si>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</si>
  <si>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</si>
  <si>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</si>
  <si>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</si>
  <si>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</si>
  <si>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</si>
  <si>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</si>
  <si>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</si>
  <si>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</si>
  <si>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</si>
  <si>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</si>
  <si>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</si>
  <si>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</si>
  <si>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</si>
  <si>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</si>
  <si>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</si>
  <si>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</si>
  <si>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</si>
  <si>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</si>
  <si>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</si>
  <si>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</si>
  <si>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</si>
  <si>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</si>
  <si>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</si>
  <si>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</si>
  <si>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</si>
  <si>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</si>
  <si>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</si>
  <si>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</si>
  <si>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</si>
  <si>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</si>
  <si>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</si>
  <si>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</si>
  <si>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</si>
  <si>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</si>
  <si>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</si>
  <si>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</si>
  <si>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</si>
  <si>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</si>
  <si>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</si>
  <si>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</si>
  <si>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</si>
  <si>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</si>
  <si>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</si>
  <si>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</si>
  <si>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</si>
  <si>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</si>
  <si>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</si>
  <si>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</si>
  <si>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</si>
  <si>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</si>
  <si>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</si>
  <si>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</si>
  <si>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</si>
  <si>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</si>
  <si>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</si>
  <si>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</si>
  <si>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</si>
  <si>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</si>
  <si>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</si>
  <si>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</si>
  <si>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</si>
  <si>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</si>
  <si>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</si>
  <si>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</si>
  <si>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</si>
  <si>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</si>
  <si>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</si>
  <si>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</si>
  <si>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</si>
  <si>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</si>
  <si>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</si>
  <si>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</si>
  <si>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</si>
  <si>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</si>
  <si>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</si>
  <si>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</si>
  <si>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</si>
  <si>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</si>
  <si>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</si>
  <si>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</si>
  <si>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</si>
  <si>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</si>
  <si>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</si>
  <si>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</si>
  <si>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</si>
  <si>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</si>
  <si>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</si>
  <si>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</si>
  <si>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</si>
  <si>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</si>
  <si>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</si>
  <si>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</si>
  <si>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</si>
  <si>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</si>
  <si>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</si>
  <si>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</si>
  <si>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</si>
  <si>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</si>
  <si>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</si>
  <si>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</si>
  <si>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</si>
  <si>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</si>
  <si>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</si>
  <si>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</si>
  <si>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</si>
  <si>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</si>
  <si>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</si>
  <si>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</si>
  <si>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</si>
  <si>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</si>
  <si>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</si>
  <si>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</si>
  <si>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</si>
  <si>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</si>
  <si>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</si>
  <si>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</si>
  <si>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</si>
  <si>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</si>
  <si>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</si>
  <si>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</si>
  <si>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</si>
  <si>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</si>
  <si>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</si>
  <si>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</si>
  <si>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</si>
  <si>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</si>
  <si>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</si>
  <si>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</si>
  <si>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</si>
  <si>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</si>
  <si>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</si>
  <si>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</si>
  <si>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</si>
  <si>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</si>
  <si>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</si>
  <si>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</si>
  <si>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</si>
  <si>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</si>
  <si>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</si>
  <si>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</si>
  <si>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</si>
  <si>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</si>
  <si>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</si>
  <si>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</si>
  <si>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</si>
  <si>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</si>
  <si>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</si>
  <si>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</si>
  <si>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</si>
  <si>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2080209</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</si>
  <si>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</si>
  <si>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</si>
  <si>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</si>
  <si>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</si>
  <si>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</si>
  <si>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</si>
  <si>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</si>
  <si>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</si>
  <si>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</si>
  <si>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</si>
  <si>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</si>
  <si>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</si>
  <si>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</si>
  <si>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</si>
  <si>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</si>
  <si>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</si>
  <si>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</si>
  <si>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</si>
  <si>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</si>
  <si>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</si>
  <si>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</si>
  <si>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</si>
  <si>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</si>
  <si>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</si>
  <si>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</si>
  <si>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</si>
  <si>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</si>
  <si>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</si>
  <si>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</si>
  <si>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</si>
  <si>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</si>
  <si>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</si>
  <si>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</si>
  <si>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</si>
  <si>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</si>
  <si>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</si>
  <si>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</si>
  <si>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</si>
  <si>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</si>
  <si>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</si>
  <si>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</si>
  <si>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</si>
  <si>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</si>
  <si>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</si>
  <si>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</si>
  <si>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</si>
  <si>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</si>
  <si>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</si>
  <si>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</si>
  <si>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</si>
  <si>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</si>
  <si>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</si>
  <si>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</si>
  <si>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</si>
  <si>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</si>
  <si>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</si>
  <si>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</si>
  <si>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</si>
  <si>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</si>
  <si>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</si>
  <si>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</si>
  <si>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</si>
  <si>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</si>
  <si>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</si>
  <si>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</si>
  <si>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</si>
  <si>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</si>
  <si>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</si>
  <si>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</si>
  <si>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</si>
  <si>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</si>
  <si>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</si>
  <si>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</si>
  <si>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</si>
  <si>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</si>
  <si>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</si>
  <si>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</si>
  <si>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</si>
  <si>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</si>
  <si>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</si>
  <si>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</si>
  <si>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</si>
  <si>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</si>
  <si>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</si>
  <si>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</si>
  <si>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</si>
  <si>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</si>
  <si>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</si>
  <si>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</si>
  <si>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</si>
  <si>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</si>
  <si>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</si>
  <si>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</si>
  <si>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</si>
  <si>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</si>
  <si>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</si>
  <si>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</si>
  <si>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</si>
  <si>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</si>
  <si>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</si>
  <si>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</si>
  <si>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</si>
  <si>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</si>
  <si>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</si>
  <si>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</si>
  <si>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</si>
  <si>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</si>
  <si>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</si>
  <si>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</si>
  <si>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</si>
  <si>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</si>
  <si>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</si>
  <si>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</si>
  <si>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</si>
  <si>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</si>
  <si>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</si>
  <si>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</si>
  <si>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</si>
  <si>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</si>
  <si>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</si>
  <si>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</si>
  <si>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</si>
  <si>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</si>
  <si>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</si>
  <si>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</si>
  <si>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</si>
  <si>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</si>
  <si>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</si>
  <si>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</si>
  <si>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</si>
  <si>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</si>
  <si>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</si>
  <si>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</si>
  <si>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</si>
  <si>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</si>
  <si>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</si>
  <si>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</si>
  <si>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</si>
  <si>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</si>
  <si>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</si>
  <si>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</si>
  <si>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</si>
  <si>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</si>
  <si>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</si>
  <si>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</si>
  <si>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</si>
  <si>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</si>
  <si>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</si>
  <si>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</si>
  <si>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</si>
  <si>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</si>
  <si>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</si>
  <si>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</si>
  <si>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</si>
  <si>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</si>
  <si>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</si>
  <si>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</si>
  <si>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</si>
  <si>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</si>
  <si>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</si>
  <si>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</si>
  <si>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</si>
  <si>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</si>
  <si>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</si>
  <si>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</si>
  <si>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</si>
  <si>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</si>
  <si>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</si>
  <si>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</si>
  <si>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</si>
  <si>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</si>
  <si>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</si>
  <si>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</si>
  <si>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</si>
  <si>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</si>
  <si>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</si>
  <si>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</si>
  <si>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</si>
  <si>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</si>
  <si>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</si>
  <si>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</si>
  <si>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</si>
  <si>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</si>
  <si>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</si>
  <si>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</si>
  <si>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</si>
  <si>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</si>
  <si>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</si>
  <si>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</si>
  <si>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</si>
  <si>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</si>
  <si>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</si>
  <si>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</si>
  <si>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</si>
  <si>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</si>
  <si>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</si>
  <si>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</si>
  <si>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</si>
  <si>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</si>
  <si>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</si>
  <si>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</si>
  <si>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</si>
  <si>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</si>
  <si>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</si>
  <si>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</si>
  <si>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</si>
  <si>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</si>
  <si>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</si>
  <si>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</si>
  <si>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</si>
  <si>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</si>
  <si>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</si>
  <si>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</si>
  <si>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</si>
  <si>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</si>
  <si>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</si>
  <si>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</si>
  <si>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</si>
  <si>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</si>
  <si>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</si>
  <si>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</si>
  <si>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</si>
  <si>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</si>
  <si>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</si>
  <si>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</si>
  <si>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</si>
  <si>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</si>
  <si>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</si>
  <si>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</si>
  <si>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</si>
  <si>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</si>
  <si>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</si>
  <si>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</si>
  <si>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</si>
  <si>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</si>
  <si>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</si>
  <si>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</si>
  <si>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</si>
  <si>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</si>
  <si>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</si>
  <si>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</si>
  <si>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</si>
  <si>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</si>
  <si>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</si>
  <si>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</si>
  <si>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</si>
  <si>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</si>
  <si>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</si>
  <si>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</si>
  <si>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</si>
  <si>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</si>
  <si>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</si>
  <si>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</si>
  <si>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</si>
  <si>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</si>
  <si>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</si>
  <si>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</si>
  <si>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</si>
  <si>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</si>
  <si>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</si>
  <si>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</si>
  <si>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</si>
  <si>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</si>
  <si>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</si>
  <si>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</si>
  <si>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</si>
  <si>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</si>
  <si>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</si>
  <si>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</si>
  <si>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</si>
  <si>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</si>
  <si>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</si>
  <si>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</si>
  <si>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</si>
  <si>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</si>
  <si>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</si>
  <si>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</si>
  <si>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</si>
  <si>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</si>
  <si>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</si>
  <si>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</si>
  <si>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</si>
  <si>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</si>
  <si>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</si>
  <si>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</si>
  <si>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</si>
  <si>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</si>
  <si>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</si>
  <si>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</si>
  <si>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</si>
  <si>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</si>
  <si>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</si>
  <si>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</si>
  <si>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</si>
  <si>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</si>
  <si>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</si>
  <si>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</si>
  <si>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</si>
  <si>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</si>
  <si>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</si>
  <si>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</si>
  <si>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</si>
  <si>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</si>
  <si>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</si>
  <si>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</si>
  <si>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</si>
  <si>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</si>
  <si>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</si>
  <si>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</si>
  <si>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</si>
  <si>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</si>
  <si>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</si>
  <si>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</si>
  <si>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</si>
  <si>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</si>
  <si>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</si>
  <si>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</si>
  <si>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</si>
  <si>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</si>
  <si>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</si>
  <si>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</si>
  <si>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</si>
  <si>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</si>
  <si>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</si>
  <si>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</si>
  <si>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</si>
  <si>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</si>
  <si>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</si>
  <si>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</si>
  <si>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</si>
  <si>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</si>
  <si>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</si>
  <si>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</si>
  <si>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</si>
  <si>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</si>
  <si>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</si>
  <si>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</si>
  <si>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</si>
  <si>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</si>
  <si>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</si>
  <si>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</si>
  <si>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</si>
  <si>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</si>
  <si>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</si>
  <si>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</si>
  <si>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</si>
  <si>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</si>
  <si>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</si>
  <si>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</si>
  <si>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</si>
  <si>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</si>
  <si>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</si>
  <si>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</si>
  <si>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</si>
  <si>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</si>
  <si>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</si>
  <si>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</si>
  <si>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</si>
  <si>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</si>
  <si>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</si>
  <si>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</si>
  <si>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</si>
  <si>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</si>
  <si>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</si>
  <si>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</si>
  <si>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</si>
  <si>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</si>
  <si>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</si>
  <si>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</si>
  <si>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</si>
  <si>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</si>
  <si>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</si>
  <si>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</si>
  <si>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</si>
  <si>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</si>
  <si>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</si>
  <si>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</si>
  <si>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</si>
  <si>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</si>
  <si>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</si>
  <si>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</si>
  <si>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</si>
  <si>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</si>
  <si>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</si>
  <si>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</si>
  <si>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</si>
  <si>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</si>
  <si>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</si>
  <si>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</si>
  <si>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</si>
  <si>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</si>
  <si>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</si>
  <si>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</si>
  <si>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</si>
  <si>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</si>
  <si>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</si>
  <si>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</si>
  <si>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</si>
  <si>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</si>
  <si>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</si>
  <si>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</si>
  <si>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</si>
  <si>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</si>
  <si>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</si>
  <si>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</si>
  <si>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</si>
  <si>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</si>
  <si>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</si>
  <si>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</si>
  <si>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</si>
  <si>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</si>
  <si>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</si>
  <si>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</si>
  <si>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</si>
  <si>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</si>
  <si>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</si>
  <si>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</si>
  <si>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</si>
  <si>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</si>
  <si>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</si>
  <si>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</si>
  <si>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</si>
  <si>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</si>
  <si>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</si>
  <si>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</si>
  <si>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</si>
  <si>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</si>
  <si>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</si>
  <si>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</si>
  <si>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</si>
  <si>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</si>
  <si>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</si>
  <si>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</si>
  <si>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</si>
  <si>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</si>
  <si>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</si>
  <si>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</si>
  <si>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</si>
  <si>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</si>
  <si>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</si>
  <si>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</si>
  <si>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</si>
  <si>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</si>
  <si>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</si>
  <si>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</si>
  <si>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</si>
  <si>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</si>
  <si>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</si>
  <si>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</si>
  <si>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</si>
  <si>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</si>
  <si>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</si>
  <si>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</si>
  <si>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</si>
  <si>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</si>
  <si>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</si>
  <si>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</si>
  <si>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</si>
  <si>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</si>
  <si>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</si>
  <si>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</si>
  <si>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</si>
  <si>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</si>
  <si>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</si>
  <si>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</si>
  <si>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</si>
  <si>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</si>
  <si>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</si>
  <si>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</si>
  <si>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</si>
  <si>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</si>
  <si>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</si>
  <si>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</si>
  <si>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</si>
  <si>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</si>
  <si>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</si>
  <si>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</si>
  <si>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</si>
  <si>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</si>
  <si>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</si>
  <si>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</si>
  <si>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</si>
  <si>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</si>
  <si>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</si>
  <si>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</si>
  <si>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</si>
  <si>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</si>
  <si>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</si>
  <si>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</si>
  <si>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</si>
  <si>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</si>
  <si>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</si>
  <si>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</si>
  <si>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</si>
  <si>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</si>
  <si>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</si>
  <si>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</si>
  <si>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</si>
  <si>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</si>
  <si>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</si>
  <si>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</si>
  <si>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</si>
  <si>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</si>
  <si>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</si>
  <si>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</si>
  <si>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</si>
  <si>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</si>
  <si>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</si>
  <si>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</si>
  <si>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</si>
  <si>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</si>
  <si>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</si>
  <si>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</si>
  <si>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</si>
  <si>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</si>
  <si>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</si>
  <si>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</si>
  <si>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</si>
  <si>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</si>
  <si>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</si>
  <si>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</si>
  <si>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</si>
  <si>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</si>
  <si>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</si>
  <si>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</si>
  <si>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</si>
  <si>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</si>
  <si>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</si>
  <si>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</si>
  <si>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</si>
  <si>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</si>
  <si>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</si>
  <si>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</si>
  <si>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</si>
  <si>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</si>
  <si>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</si>
  <si>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</si>
  <si>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</si>
  <si>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</si>
  <si>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</si>
  <si>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</si>
  <si>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</si>
  <si>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</si>
  <si>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</si>
  <si>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</si>
  <si>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</si>
  <si>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</si>
  <si>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</si>
  <si>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</si>
  <si>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</si>
  <si>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</si>
  <si>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</si>
  <si>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</si>
  <si>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</si>
  <si>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</si>
  <si>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</si>
  <si>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</si>
  <si>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</si>
  <si>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</si>
  <si>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</si>
  <si>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</si>
  <si>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</si>
  <si>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</si>
  <si>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</si>
  <si>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</si>
  <si>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</si>
  <si>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</si>
  <si>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</si>
  <si>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</si>
  <si>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</si>
  <si>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</si>
  <si>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</si>
  <si>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</si>
  <si>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</si>
  <si>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</si>
  <si>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</si>
  <si>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</si>
  <si>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</si>
  <si>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</si>
  <si>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</si>
  <si>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</si>
  <si>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</si>
  <si>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</si>
  <si>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</si>
  <si>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</si>
  <si>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</si>
  <si>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</si>
  <si>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</si>
  <si>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</si>
  <si>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</si>
  <si>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</si>
  <si>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</si>
  <si>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</si>
  <si>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</si>
  <si>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</si>
  <si>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</si>
  <si>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</si>
  <si>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</si>
  <si>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</si>
  <si>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</si>
  <si>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</si>
  <si>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</si>
  <si>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</si>
  <si>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</si>
  <si>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</si>
  <si>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</si>
  <si>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</si>
  <si>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</si>
  <si>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</si>
  <si>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</si>
  <si>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</si>
  <si>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</si>
  <si>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</si>
  <si>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</si>
  <si>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</si>
  <si>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</si>
  <si>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</si>
  <si>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</si>
  <si>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</si>
  <si>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</si>
  <si>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</si>
  <si>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</si>
  <si>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</si>
  <si>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</si>
  <si>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</si>
  <si>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</si>
  <si>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</si>
  <si>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</si>
  <si>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</si>
  <si>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</si>
  <si>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</si>
  <si>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</si>
  <si>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</si>
  <si>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</si>
  <si>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</si>
  <si>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</si>
  <si>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</si>
  <si>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</si>
  <si>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</si>
  <si>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</si>
  <si>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</si>
  <si>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</si>
  <si>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</si>
  <si>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</si>
  <si>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</si>
  <si>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</si>
  <si>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</si>
  <si>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</si>
  <si>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</si>
  <si>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</si>
  <si>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</si>
  <si>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</si>
  <si>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</si>
  <si>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</si>
  <si>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</si>
  <si>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</si>
  <si>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</si>
  <si>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</si>
  <si>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</si>
  <si>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</si>
  <si>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</si>
  <si>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</si>
  <si>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</si>
  <si>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</si>
  <si>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</si>
  <si>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</si>
  <si>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</si>
  <si>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</si>
  <si>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</si>
  <si>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</si>
  <si>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</si>
  <si>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</si>
  <si>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</si>
  <si>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</si>
  <si>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</si>
  <si>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</si>
  <si>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</si>
  <si>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</si>
  <si>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</si>
  <si>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</si>
  <si>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</si>
  <si>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</si>
  <si>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</si>
  <si>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</si>
  <si>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</si>
  <si>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</si>
  <si>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</si>
  <si>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</si>
  <si>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</si>
  <si>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</si>
  <si>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</si>
  <si>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</si>
  <si>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</si>
  <si>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</si>
  <si>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</si>
  <si>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</si>
  <si>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</si>
  <si>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</si>
  <si>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</si>
  <si>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</si>
  <si>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</si>
  <si>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</si>
  <si>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</si>
  <si>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</si>
  <si>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</si>
  <si>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</si>
  <si>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</si>
  <si>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</si>
  <si>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</si>
  <si>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</si>
  <si>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</si>
  <si>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</si>
  <si>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</si>
  <si>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</si>
  <si>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</si>
  <si>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</si>
  <si>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</si>
  <si>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</si>
  <si>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</si>
  <si>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</si>
  <si>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</si>
  <si>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</si>
  <si>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</si>
  <si>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</si>
  <si>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</si>
  <si>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</si>
  <si>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</si>
  <si>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</si>
  <si>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</si>
  <si>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</si>
  <si>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</si>
  <si>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</si>
  <si>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</si>
  <si>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</si>
  <si>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</si>
  <si>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</si>
  <si>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</si>
  <si>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</si>
  <si>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</si>
  <si>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</si>
  <si>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</si>
  <si>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</si>
  <si>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</si>
  <si>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</si>
  <si>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</si>
  <si>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</si>
  <si>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</si>
  <si>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</si>
  <si>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</si>
  <si>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</si>
  <si>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</si>
  <si>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</si>
  <si>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</si>
  <si>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</si>
  <si>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</si>
  <si>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</si>
  <si>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</si>
  <si>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</si>
  <si>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</si>
  <si>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</si>
  <si>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</si>
  <si>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</si>
  <si>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</si>
  <si>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</si>
  <si>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</si>
  <si>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</si>
  <si>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</si>
  <si>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</si>
  <si>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</si>
  <si>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</si>
  <si>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</si>
  <si>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</si>
  <si>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</si>
  <si>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</si>
  <si>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</si>
  <si>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</si>
  <si>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</si>
  <si>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</si>
  <si>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</si>
  <si>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</si>
  <si>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</si>
  <si>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</si>
  <si>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</si>
  <si>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</si>
  <si>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</si>
  <si>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</si>
  <si>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</si>
  <si>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</si>
  <si>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</si>
  <si>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</si>
  <si>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</si>
  <si>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</si>
  <si>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</si>
  <si>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</si>
  <si>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</si>
  <si>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</si>
  <si>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</si>
  <si>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</si>
  <si>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</si>
  <si>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</si>
  <si>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</si>
  <si>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</si>
  <si>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</si>
  <si>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</si>
  <si>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</si>
  <si>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</si>
  <si>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</si>
  <si>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</si>
  <si>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</si>
  <si>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</si>
  <si>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</si>
  <si>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</si>
  <si>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</si>
  <si>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</si>
  <si>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</si>
  <si>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</si>
  <si>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</si>
  <si>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</si>
  <si>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</si>
  <si>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</si>
  <si>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</si>
  <si>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</si>
  <si>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</si>
  <si>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</si>
  <si>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</si>
  <si>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</si>
  <si>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</si>
  <si>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</si>
  <si>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</si>
  <si>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</si>
  <si>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</si>
  <si>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</si>
  <si>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</si>
  <si>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</si>
  <si>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</si>
  <si>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</si>
  <si>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</si>
  <si>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</si>
  <si>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</si>
  <si>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</si>
  <si>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</si>
  <si>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</si>
  <si>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</si>
  <si>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</si>
  <si>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</si>
  <si>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</si>
  <si>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</si>
  <si>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</si>
  <si>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</si>
  <si>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</si>
  <si>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</si>
  <si>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</si>
  <si>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</si>
  <si>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</si>
  <si>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</si>
  <si>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</si>
  <si>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</si>
  <si>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</si>
  <si>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</si>
  <si>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</si>
  <si>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</si>
  <si>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</si>
  <si>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</si>
  <si>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</si>
  <si>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</si>
  <si>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</si>
  <si>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</si>
  <si>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</si>
  <si>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</si>
  <si>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</si>
  <si>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</si>
  <si>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</si>
  <si>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</si>
  <si>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</si>
  <si>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</si>
  <si>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</si>
  <si>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</si>
  <si>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</si>
  <si>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</si>
  <si>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</si>
  <si>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</si>
  <si>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</si>
  <si>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</si>
  <si>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</si>
  <si>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</si>
  <si>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</si>
  <si>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</si>
  <si>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</si>
  <si>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</si>
  <si>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</si>
  <si>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</si>
  <si>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</si>
  <si>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</si>
  <si>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</si>
  <si>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</si>
  <si>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</si>
  <si>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</si>
  <si>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</si>
  <si>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</si>
  <si>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</si>
  <si>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</si>
  <si>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</si>
  <si>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</si>
  <si>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</si>
  <si>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</si>
  <si>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</si>
  <si>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</si>
  <si>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</si>
  <si>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</si>
  <si>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</si>
  <si>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</si>
  <si>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</si>
  <si>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</si>
  <si>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</si>
  <si>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</si>
  <si>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</si>
  <si>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</si>
  <si>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</si>
  <si>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</si>
  <si>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</si>
  <si>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</si>
  <si>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</si>
  <si>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</si>
  <si>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</si>
  <si>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</si>
  <si>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</si>
  <si>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</si>
  <si>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</si>
  <si>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</si>
  <si>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</si>
  <si>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</si>
  <si>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</si>
  <si>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</si>
  <si>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</si>
  <si>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</si>
  <si>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</si>
  <si>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</si>
  <si>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</si>
  <si>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</si>
  <si>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</si>
  <si>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</si>
  <si>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</si>
  <si>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</si>
  <si>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</si>
  <si>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</si>
  <si>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</si>
  <si>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</si>
  <si>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</si>
  <si>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</si>
  <si>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</si>
  <si>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</si>
  <si>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</si>
  <si>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</si>
  <si>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</si>
  <si>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</si>
  <si>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</si>
  <si>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</si>
  <si>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</si>
  <si>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</si>
  <si>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</si>
  <si>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</si>
  <si>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</si>
  <si>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</si>
  <si>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</si>
  <si>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</si>
  <si>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</si>
  <si>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</si>
  <si>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</si>
  <si>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</si>
  <si>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</si>
  <si>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</si>
  <si>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</si>
  <si>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</si>
  <si>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</si>
  <si>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</si>
  <si>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</si>
  <si>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</si>
  <si>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</si>
  <si>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</si>
  <si>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</si>
  <si>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</si>
  <si>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</si>
  <si>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</si>
  <si>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</si>
  <si>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</si>
  <si>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</si>
  <si>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</si>
  <si>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</si>
  <si>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</si>
  <si>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</si>
  <si>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</si>
  <si>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</si>
  <si>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</si>
  <si>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</si>
  <si>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</si>
  <si>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</si>
  <si>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</si>
  <si>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</si>
  <si>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</si>
  <si>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</si>
  <si>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</si>
  <si>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</si>
  <si>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</si>
  <si>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</si>
  <si>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</si>
  <si>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</si>
  <si>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</si>
  <si>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</si>
  <si>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</si>
  <si>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</si>
  <si>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</si>
  <si>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</si>
  <si>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</si>
  <si>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</si>
  <si>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</si>
  <si>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</si>
  <si>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</si>
  <si>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</si>
  <si>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</si>
  <si>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</si>
  <si>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</si>
  <si>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</si>
  <si>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</si>
  <si>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</si>
  <si>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</si>
  <si>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</si>
  <si>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</si>
  <si>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</si>
  <si>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</si>
  <si>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</si>
  <si>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</si>
  <si>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</si>
  <si>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</si>
  <si>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</si>
  <si>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</si>
  <si>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</si>
  <si>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</si>
  <si>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</si>
  <si>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</si>
  <si>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</si>
  <si>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</si>
  <si>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</si>
  <si>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</si>
  <si>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</si>
  <si>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</si>
  <si>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</si>
  <si>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</si>
  <si>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</si>
  <si>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</si>
  <si>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</si>
  <si>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</si>
  <si>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</si>
  <si>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</si>
  <si>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</si>
  <si>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</si>
  <si>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</si>
  <si>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</si>
  <si>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</si>
  <si>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</si>
  <si>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</si>
  <si>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</si>
  <si>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</si>
  <si>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</si>
  <si>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</si>
  <si>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</si>
  <si>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</si>
  <si>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</si>
  <si>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</si>
  <si>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</si>
  <si>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</si>
  <si>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</si>
  <si>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</si>
  <si>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</si>
  <si>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</si>
  <si>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</si>
  <si>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</si>
  <si>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</si>
  <si>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</si>
  <si>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</si>
  <si>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</si>
  <si>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</si>
  <si>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</si>
  <si>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</si>
  <si>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</si>
  <si>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</si>
  <si>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</si>
  <si>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</si>
  <si>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</si>
  <si>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</si>
  <si>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</si>
  <si>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</si>
  <si>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</si>
  <si>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</si>
  <si>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</si>
  <si>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</si>
  <si>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</si>
  <si>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</si>
  <si>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</si>
  <si>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</si>
  <si>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</si>
  <si>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</si>
  <si>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</si>
  <si>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</si>
  <si>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</si>
  <si>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</si>
  <si>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</si>
  <si>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</si>
  <si>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</si>
  <si>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</si>
  <si>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</si>
  <si>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</si>
  <si>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</si>
  <si>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</si>
  <si>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</si>
  <si>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</si>
  <si>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</si>
  <si>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</si>
  <si>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</si>
  <si>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</si>
  <si>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</si>
  <si>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</si>
  <si>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</si>
  <si>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</si>
  <si>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</si>
  <si>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</si>
  <si>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</si>
  <si>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</si>
  <si>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</si>
  <si>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</si>
  <si>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</si>
  <si>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</si>
  <si>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</si>
  <si>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</si>
  <si>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</si>
  <si>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</si>
  <si>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</si>
  <si>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</si>
  <si>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</si>
  <si>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</si>
  <si>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</si>
  <si>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</si>
  <si>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</si>
  <si>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</si>
  <si>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</si>
  <si>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</si>
  <si>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</si>
  <si>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</si>
  <si>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</si>
  <si>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</si>
  <si>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</si>
  <si>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</si>
  <si>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</si>
  <si>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</si>
  <si>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</si>
  <si>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</si>
  <si>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</si>
  <si>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</si>
  <si>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</si>
  <si>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</si>
  <si>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</si>
  <si>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</si>
  <si>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</si>
  <si>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</si>
  <si>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</si>
  <si>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</si>
  <si>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</si>
  <si>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</si>
  <si>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</si>
  <si>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</si>
  <si>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</si>
  <si>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</si>
  <si>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</si>
  <si>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</si>
  <si>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</si>
  <si>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</si>
  <si>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</si>
  <si>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</si>
  <si>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</si>
  <si>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</si>
  <si>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</si>
  <si>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</si>
  <si>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</si>
  <si>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</si>
  <si>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</si>
  <si>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</si>
  <si>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</si>
  <si>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</si>
  <si>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</si>
  <si>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</si>
  <si>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</si>
  <si>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</si>
  <si>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</si>
  <si>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</si>
  <si>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</si>
  <si>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</si>
  <si>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</si>
  <si>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</si>
  <si>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</si>
  <si>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</si>
  <si>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</si>
  <si>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</si>
  <si>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</si>
  <si>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</si>
  <si>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</si>
  <si>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</si>
  <si>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</si>
  <si>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</si>
  <si>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</si>
  <si>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</si>
  <si>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</si>
  <si>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</si>
  <si>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</si>
  <si>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</si>
  <si>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</si>
  <si>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</si>
  <si>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</si>
  <si>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</si>
  <si>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</si>
  <si>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</si>
  <si>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</si>
  <si>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</si>
  <si>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</si>
  <si>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</si>
  <si>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</si>
  <si>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</si>
  <si>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</si>
  <si>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</si>
  <si>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</si>
  <si>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</si>
  <si>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</si>
  <si>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</si>
  <si>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</si>
  <si>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</si>
  <si>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</si>
  <si>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</si>
  <si>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</si>
  <si>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</si>
  <si>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</si>
  <si>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</si>
  <si>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</si>
  <si>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</si>
  <si>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</si>
  <si>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</si>
  <si>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</si>
  <si>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</si>
  <si>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</si>
  <si>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</si>
  <si>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</si>
  <si>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</si>
  <si>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</si>
  <si>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</si>
  <si>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</si>
  <si>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</si>
  <si>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</si>
  <si>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</si>
  <si>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</si>
  <si>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</si>
  <si>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</si>
  <si>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</si>
  <si>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</si>
  <si>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</si>
  <si>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</si>
  <si>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</si>
  <si>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</si>
  <si>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</si>
  <si>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</si>
  <si>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</si>
  <si>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</si>
  <si>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</si>
  <si>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</si>
  <si>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</si>
  <si>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</si>
  <si>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</si>
  <si>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</si>
  <si>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</si>
  <si>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</si>
  <si>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</si>
  <si>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</si>
  <si>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</si>
  <si>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</si>
  <si>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</si>
  <si>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</si>
  <si>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</si>
  <si>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</si>
  <si>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</si>
  <si>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</si>
  <si>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</si>
  <si>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</si>
  <si>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</si>
  <si>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</si>
  <si>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</si>
  <si>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</si>
  <si>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</si>
  <si>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</si>
  <si>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</si>
  <si>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</si>
  <si>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</si>
  <si>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</si>
  <si>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</si>
  <si>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</si>
  <si>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</si>
  <si>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</si>
  <si>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</si>
  <si>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</si>
  <si>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</si>
  <si>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</si>
  <si>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</si>
  <si>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</si>
  <si>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</si>
  <si>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</si>
  <si>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</si>
  <si>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</si>
  <si>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</si>
  <si>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</si>
  <si>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</si>
  <si>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</si>
  <si>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</si>
  <si>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</si>
  <si>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</si>
  <si>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</si>
  <si>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</si>
  <si>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</si>
  <si>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</si>
  <si>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</si>
  <si>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</si>
  <si>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</si>
  <si>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</si>
  <si>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</si>
  <si>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</si>
  <si>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</si>
  <si>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</si>
  <si>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</si>
  <si>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</si>
  <si>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</si>
  <si>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</si>
  <si>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</si>
  <si>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</si>
  <si>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</si>
  <si>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</si>
  <si>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</si>
  <si>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</si>
  <si>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</si>
  <si>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</si>
  <si>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</si>
  <si>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</si>
  <si>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</si>
  <si>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</si>
  <si>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</si>
  <si>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</si>
  <si>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</si>
  <si>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</si>
  <si>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</si>
  <si>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</si>
  <si>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</si>
  <si>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</si>
  <si>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</si>
  <si>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</si>
  <si>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</si>
  <si>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</si>
  <si>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</si>
  <si>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</si>
  <si>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</si>
  <si>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</si>
  <si>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</si>
  <si>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</si>
  <si>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</si>
  <si>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</si>
  <si>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</si>
  <si>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</si>
  <si>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</si>
  <si>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</si>
  <si>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</si>
  <si>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</si>
  <si>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</si>
  <si>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</si>
  <si>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</si>
  <si>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</si>
  <si>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</si>
  <si>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</si>
  <si>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2025年永仁县县本级一般公共预算政府预算经济分类表（基本支出）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</si>
  <si>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</si>
  <si>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</si>
  <si>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</si>
  <si>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</si>
  <si>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</si>
  <si>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</si>
  <si>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</si>
  <si>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</si>
  <si>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</si>
  <si>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</si>
  <si>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</si>
  <si>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</si>
  <si>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</si>
  <si>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</si>
  <si>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</si>
  <si>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</si>
  <si>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</si>
  <si>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</si>
  <si>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</si>
  <si>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</si>
  <si>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</si>
  <si>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</si>
  <si>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</si>
  <si>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</si>
  <si>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</si>
  <si>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</si>
  <si>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</si>
  <si>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</si>
  <si>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</si>
  <si>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2025年县本级一般公共预算支出表（州、市对下转移支付项目）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</si>
  <si>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</si>
  <si>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</si>
  <si>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</si>
  <si>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</si>
  <si>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</si>
  <si>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</si>
  <si>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</si>
  <si>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</si>
  <si>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</si>
  <si>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</si>
  <si>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</si>
  <si>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</si>
  <si>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</si>
  <si>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</si>
  <si>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</si>
  <si>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</si>
  <si>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</si>
  <si>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</si>
  <si>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</si>
  <si>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</si>
  <si>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</si>
  <si>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</si>
  <si>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</si>
  <si>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备注：永仁县实行乡财县管体制，乡镇作为县级一级单位管理，县对乡不再进行体制算账，无此项预算。</t>
  </si>
  <si>
    <t>1-7  2025年永仁县分地区税收返还和转移支付预算表</t>
  </si>
  <si>
    <t>永仁县</t>
  </si>
  <si>
    <t>税收返还</t>
  </si>
  <si>
    <t>转移支付</t>
  </si>
  <si>
    <t>一、提前下达数</t>
  </si>
  <si>
    <t>永定镇</t>
  </si>
  <si>
    <t xml:space="preserve"> </t>
  </si>
  <si>
    <t>宜就镇</t>
  </si>
  <si>
    <t>中和镇</t>
  </si>
  <si>
    <t>莲池乡</t>
  </si>
  <si>
    <t>维的乡</t>
  </si>
  <si>
    <t>猛虎乡</t>
  </si>
  <si>
    <t>永兴乡</t>
  </si>
  <si>
    <t>二、预算数</t>
  </si>
  <si>
    <t>1-8  2025年永仁县县本级“三公”经费预算财政拨款情况统计表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</si>
  <si>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</si>
  <si>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</si>
  <si>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</si>
  <si>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</si>
  <si>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</si>
  <si>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</si>
  <si>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</si>
  <si>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</si>
  <si>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公务接待费用支出预算523万元，比上年减少14万元，主要原因是各部门严格按照公务接待管理办法，切实规范接待范围和标准，简化接待程序，严格控制陪餐人数，切实控制接待费用支出。2025年公务用车购置及运行费737万元，比上年减少65万元，主要原因是各部门严格遵循公务用车规定，规范公务用车管理，优化了公务用车购置数量，切实控制公务用车运行费。</t>
  </si>
  <si>
    <t>2-1 2025年永仁县政府性基金预算收入情况表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</si>
  <si>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</si>
  <si>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</si>
  <si>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</si>
  <si>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</si>
  <si>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</si>
  <si>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</si>
  <si>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</si>
  <si>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</si>
  <si>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</si>
  <si>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</si>
  <si>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</si>
  <si>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</si>
  <si>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</si>
  <si>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</si>
  <si>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</si>
  <si>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</si>
  <si>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</si>
  <si>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</si>
  <si>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</si>
  <si>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</si>
  <si>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</si>
  <si>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</si>
  <si>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</si>
  <si>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</si>
  <si>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</si>
  <si>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</si>
  <si>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</si>
  <si>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</si>
  <si>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</si>
  <si>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</si>
  <si>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</si>
  <si>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</si>
  <si>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</si>
  <si>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</si>
  <si>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</si>
  <si>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</si>
  <si>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</si>
  <si>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</si>
  <si>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</si>
  <si>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</si>
  <si>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</si>
  <si>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</si>
  <si>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</si>
  <si>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</si>
  <si>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</si>
  <si>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</si>
  <si>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</si>
  <si>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</si>
  <si>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</si>
  <si>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</si>
  <si>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</si>
  <si>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</si>
  <si>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</si>
  <si>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2025年永仁县政府性基金预算支出情况表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</si>
  <si>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</si>
  <si>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</si>
  <si>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</si>
  <si>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</si>
  <si>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</si>
  <si>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</si>
  <si>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</si>
  <si>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</si>
  <si>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</si>
  <si>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</si>
  <si>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</si>
  <si>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</si>
  <si>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</si>
  <si>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</si>
  <si>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</si>
  <si>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</si>
  <si>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</si>
  <si>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</si>
  <si>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</si>
  <si>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</si>
  <si>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</si>
  <si>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</si>
  <si>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</si>
  <si>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</si>
  <si>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</si>
  <si>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</si>
  <si>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</si>
  <si>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</si>
  <si>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</si>
  <si>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</si>
  <si>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</si>
  <si>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</si>
  <si>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</si>
  <si>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</si>
  <si>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</si>
  <si>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</si>
  <si>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</si>
  <si>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</si>
  <si>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</si>
  <si>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</si>
  <si>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</si>
  <si>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</si>
  <si>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</si>
  <si>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</si>
  <si>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</si>
  <si>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</si>
  <si>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</si>
  <si>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</si>
  <si>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</si>
  <si>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</si>
  <si>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</si>
  <si>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</si>
  <si>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</si>
  <si>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</si>
  <si>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</si>
  <si>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</si>
  <si>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</si>
  <si>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</si>
  <si>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</si>
  <si>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</si>
  <si>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</si>
  <si>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</si>
  <si>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</si>
  <si>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</si>
  <si>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</si>
  <si>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</si>
  <si>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</si>
  <si>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</si>
  <si>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</si>
  <si>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</si>
  <si>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</si>
  <si>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</si>
  <si>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</si>
  <si>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</si>
  <si>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</si>
  <si>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</si>
  <si>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</si>
  <si>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</si>
  <si>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</si>
  <si>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</si>
  <si>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</si>
  <si>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</si>
  <si>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</si>
  <si>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</si>
  <si>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</si>
  <si>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</si>
  <si>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</si>
  <si>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</si>
  <si>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</si>
  <si>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</si>
  <si>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</si>
  <si>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</si>
  <si>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</si>
  <si>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</si>
  <si>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</si>
  <si>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</si>
  <si>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</si>
  <si>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</si>
  <si>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</si>
  <si>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</si>
  <si>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</si>
  <si>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</si>
  <si>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</si>
  <si>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</si>
  <si>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</si>
  <si>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</si>
  <si>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</si>
  <si>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</si>
  <si>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</si>
  <si>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</si>
  <si>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</si>
  <si>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</si>
  <si>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</si>
  <si>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</si>
  <si>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</si>
  <si>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</si>
  <si>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</si>
  <si>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</si>
  <si>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</si>
  <si>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</si>
  <si>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</si>
  <si>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</si>
  <si>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</si>
  <si>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</si>
  <si>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</si>
  <si>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</si>
  <si>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</si>
  <si>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</si>
  <si>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</si>
  <si>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</si>
  <si>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</si>
  <si>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</si>
  <si>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</si>
  <si>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</si>
  <si>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</si>
  <si>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</si>
  <si>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</si>
  <si>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</si>
  <si>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</si>
  <si>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</si>
  <si>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</si>
  <si>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</si>
  <si>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</si>
  <si>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</si>
  <si>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</si>
  <si>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</si>
  <si>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</si>
  <si>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</si>
  <si>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</si>
  <si>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</si>
  <si>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</si>
  <si>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</si>
  <si>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</si>
  <si>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</si>
  <si>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</si>
  <si>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</si>
  <si>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</si>
  <si>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</si>
  <si>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</si>
  <si>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</si>
  <si>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</si>
  <si>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</si>
  <si>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</si>
  <si>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</si>
  <si>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</si>
  <si>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</si>
  <si>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</si>
  <si>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</si>
  <si>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</si>
  <si>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</si>
  <si>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</si>
  <si>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</si>
  <si>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</si>
  <si>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</si>
  <si>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</si>
  <si>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</si>
  <si>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</si>
  <si>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</si>
  <si>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</si>
  <si>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</si>
  <si>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</si>
  <si>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</si>
  <si>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</si>
  <si>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</si>
  <si>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</si>
  <si>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</si>
  <si>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</si>
  <si>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</si>
  <si>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</si>
  <si>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</si>
  <si>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</si>
  <si>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</si>
  <si>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2137299</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</si>
  <si>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</si>
  <si>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</si>
  <si>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</si>
  <si>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</si>
  <si>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</si>
  <si>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</si>
  <si>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</si>
  <si>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</si>
  <si>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</si>
  <si>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</si>
  <si>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</si>
  <si>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</si>
  <si>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</si>
  <si>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</si>
  <si>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</si>
  <si>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</si>
  <si>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</si>
  <si>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</si>
  <si>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</si>
  <si>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</si>
  <si>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</si>
  <si>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</si>
  <si>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</si>
  <si>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</si>
  <si>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</si>
  <si>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</si>
  <si>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</si>
  <si>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</si>
  <si>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</si>
  <si>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</si>
  <si>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</si>
  <si>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</si>
  <si>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</si>
  <si>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</si>
  <si>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</si>
  <si>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</si>
  <si>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</si>
  <si>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</si>
  <si>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</si>
  <si>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</si>
  <si>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</si>
  <si>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</si>
  <si>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</si>
  <si>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</si>
  <si>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</si>
  <si>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</si>
  <si>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</si>
  <si>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</si>
  <si>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</si>
  <si>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</si>
  <si>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</si>
  <si>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</si>
  <si>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</si>
  <si>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</si>
  <si>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</si>
  <si>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</si>
  <si>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</si>
  <si>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</si>
  <si>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</si>
  <si>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</si>
  <si>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</si>
  <si>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</si>
  <si>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</si>
  <si>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</si>
  <si>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</si>
  <si>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</si>
  <si>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</si>
  <si>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</si>
  <si>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</si>
  <si>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</si>
  <si>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</si>
  <si>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</si>
  <si>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</si>
  <si>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</si>
  <si>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</si>
  <si>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</si>
  <si>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</si>
  <si>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</si>
  <si>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</si>
  <si>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</si>
  <si>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</si>
  <si>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</si>
  <si>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</si>
  <si>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</si>
  <si>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</si>
  <si>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</si>
  <si>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</si>
  <si>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</si>
  <si>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</si>
  <si>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</si>
  <si>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</si>
  <si>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</si>
  <si>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</si>
  <si>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</si>
  <si>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</si>
  <si>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</si>
  <si>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</si>
  <si>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</si>
  <si>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</si>
  <si>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</si>
  <si>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</si>
  <si>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</si>
  <si>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</si>
  <si>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</si>
  <si>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</si>
  <si>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</si>
  <si>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</si>
  <si>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</si>
  <si>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</si>
  <si>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</si>
  <si>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</si>
  <si>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</si>
  <si>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</si>
  <si>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</si>
  <si>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</si>
  <si>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</si>
  <si>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</si>
  <si>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</si>
  <si>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</si>
  <si>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</si>
  <si>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</si>
  <si>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</si>
  <si>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</si>
  <si>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</si>
  <si>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</si>
  <si>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</si>
  <si>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</si>
  <si>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</si>
  <si>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</si>
  <si>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</si>
  <si>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</si>
  <si>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</si>
  <si>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</si>
  <si>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</si>
  <si>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</si>
  <si>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</si>
  <si>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</si>
  <si>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</si>
  <si>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</si>
  <si>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</si>
  <si>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</si>
  <si>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</si>
  <si>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</si>
  <si>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</si>
  <si>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</si>
  <si>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</si>
  <si>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</si>
  <si>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</si>
  <si>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</si>
  <si>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</si>
  <si>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</si>
  <si>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</si>
  <si>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</si>
  <si>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</si>
  <si>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</si>
  <si>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</si>
  <si>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</si>
  <si>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</si>
  <si>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</si>
  <si>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</si>
  <si>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</si>
  <si>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</si>
  <si>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</si>
  <si>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</si>
  <si>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</si>
  <si>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</si>
  <si>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</si>
  <si>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</si>
  <si>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</si>
  <si>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</si>
  <si>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</si>
  <si>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</si>
  <si>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</si>
  <si>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</si>
  <si>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</si>
  <si>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</si>
  <si>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</si>
  <si>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</si>
  <si>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</si>
  <si>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</si>
  <si>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</si>
  <si>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</si>
  <si>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</si>
  <si>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</si>
  <si>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</si>
  <si>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</si>
  <si>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</si>
  <si>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</si>
  <si>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</si>
  <si>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</si>
  <si>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</si>
  <si>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</si>
  <si>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</si>
  <si>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</si>
  <si>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</si>
  <si>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</si>
  <si>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</si>
  <si>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</si>
  <si>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</si>
  <si>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</si>
  <si>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</si>
  <si>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</si>
  <si>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</si>
  <si>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</si>
  <si>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</si>
  <si>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</si>
  <si>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</si>
  <si>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</si>
  <si>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</si>
  <si>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</si>
  <si>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</si>
  <si>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</si>
  <si>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</si>
  <si>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</si>
  <si>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</si>
  <si>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</si>
  <si>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</si>
  <si>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</si>
  <si>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</si>
  <si>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</si>
  <si>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</si>
  <si>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</si>
  <si>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</si>
  <si>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</si>
  <si>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</si>
  <si>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</si>
  <si>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</si>
  <si>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</si>
  <si>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</si>
  <si>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</si>
  <si>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</si>
  <si>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</si>
  <si>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</si>
  <si>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</si>
  <si>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</si>
  <si>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</si>
  <si>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</si>
  <si>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</si>
  <si>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</si>
  <si>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</si>
  <si>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</si>
  <si>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</si>
  <si>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</si>
  <si>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</si>
  <si>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</si>
  <si>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</si>
  <si>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</si>
  <si>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</si>
  <si>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</si>
  <si>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</si>
  <si>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</si>
  <si>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</si>
  <si>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</si>
  <si>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</si>
  <si>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</si>
  <si>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</si>
  <si>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</si>
  <si>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</si>
  <si>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</si>
  <si>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</si>
  <si>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</si>
  <si>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</si>
  <si>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</si>
  <si>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</si>
  <si>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</si>
  <si>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</si>
  <si>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</si>
  <si>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</si>
  <si>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</si>
  <si>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</si>
  <si>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</si>
  <si>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</si>
  <si>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</si>
  <si>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</si>
  <si>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</si>
  <si>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</si>
  <si>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</si>
  <si>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</si>
  <si>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</si>
  <si>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2025年永仁县政府性基金预算收入情况表</t>
  </si>
  <si>
    <t>县本级政府性基金预算收入</t>
  </si>
  <si>
    <t xml:space="preserve">   政府性基金补助收入</t>
  </si>
  <si>
    <t>否</t>
  </si>
  <si>
    <t xml:space="preserve">     政府性基金上解收入</t>
  </si>
  <si>
    <t>2-4 2025年县本级政府性基金预算支出情况表</t>
  </si>
  <si>
    <t>类</t>
  </si>
  <si>
    <t xml:space="preserve">    小型水库移民扶助基金安排的支出★</t>
  </si>
  <si>
    <t xml:space="preserve">    移民补助★</t>
  </si>
  <si>
    <t xml:space="preserve">    基础设施建设和经济发展★</t>
  </si>
  <si>
    <t>县本级政府性基金支出</t>
  </si>
  <si>
    <t>2300401</t>
  </si>
  <si>
    <t xml:space="preserve">     政府性基金补助支出</t>
  </si>
  <si>
    <t>23011</t>
  </si>
  <si>
    <t xml:space="preserve">   地方政府专项债务转贷支出</t>
  </si>
  <si>
    <t>上年结转对应安排支出</t>
  </si>
  <si>
    <t>2-5  2025年永仁县县本级政府性基金支出表(州、市对下转移支付)</t>
  </si>
  <si>
    <t>本年支出小计</t>
  </si>
  <si>
    <t>3-1  2025年永仁县国有资本经营收入预算情况表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</si>
  <si>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</si>
  <si>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</si>
  <si>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</si>
  <si>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</si>
  <si>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</si>
  <si>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</si>
  <si>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</si>
  <si>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</si>
  <si>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</si>
  <si>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</si>
  <si>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</si>
  <si>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</si>
  <si>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</si>
  <si>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</si>
  <si>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</si>
  <si>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</si>
  <si>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</si>
  <si>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</si>
  <si>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</si>
  <si>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</si>
  <si>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</si>
  <si>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</si>
  <si>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</si>
  <si>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</si>
  <si>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</si>
  <si>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</si>
  <si>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</si>
  <si>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</si>
  <si>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</si>
  <si>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</si>
  <si>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</si>
  <si>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</si>
  <si>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</si>
  <si>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</si>
  <si>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</si>
  <si>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</si>
  <si>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</si>
  <si>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</si>
  <si>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2025年永仁县国有资本经营支出预算情况表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</si>
  <si>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</si>
  <si>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</si>
  <si>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</si>
  <si>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</si>
  <si>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</si>
  <si>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</si>
  <si>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</si>
  <si>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</si>
  <si>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</si>
  <si>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</si>
  <si>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</si>
  <si>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</si>
  <si>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</si>
  <si>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</si>
  <si>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</si>
  <si>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</si>
  <si>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</si>
  <si>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</si>
  <si>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</si>
  <si>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</si>
  <si>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</si>
  <si>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</si>
  <si>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</si>
  <si>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</si>
  <si>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</si>
  <si>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</si>
  <si>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</si>
  <si>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</si>
  <si>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</si>
  <si>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</si>
  <si>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</si>
  <si>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</si>
  <si>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</si>
  <si>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</si>
  <si>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2025年省本级国有资本经营支出预算情况表</t>
  </si>
  <si>
    <t>项   目</t>
  </si>
  <si>
    <t xml:space="preserve">    "三供一业"移交补助支出</t>
  </si>
  <si>
    <t xml:space="preserve">   其他金融国有资本经营预算支出</t>
  </si>
  <si>
    <t>县本级国有资本经营支出</t>
  </si>
  <si>
    <t>3-5  2025年永仁县县本级国有资本经营预算转移支付表（分地区）</t>
  </si>
  <si>
    <t>地  区</t>
  </si>
  <si>
    <t>预算数</t>
  </si>
  <si>
    <t>合  计</t>
  </si>
  <si>
    <t>备注：永仁县无此预算。</t>
  </si>
  <si>
    <t>3-6  2025年永仁县县本级国有资本经营预算转移支付表（分项目）</t>
  </si>
  <si>
    <t>项目名称</t>
  </si>
  <si>
    <t>4-1  2025年永仁县社会保险基金收入预算情况表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</si>
  <si>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</si>
  <si>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</si>
  <si>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</si>
  <si>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</si>
  <si>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</si>
  <si>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</si>
  <si>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</si>
  <si>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</si>
  <si>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</si>
  <si>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</si>
  <si>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</si>
  <si>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</si>
  <si>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</si>
  <si>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</si>
  <si>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</si>
  <si>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</si>
  <si>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</si>
  <si>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</si>
  <si>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2025年云南省社会保险基金支出预算情况表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</si>
  <si>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</si>
  <si>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</si>
  <si>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</si>
  <si>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</si>
  <si>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</si>
  <si>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</si>
  <si>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</si>
  <si>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</si>
  <si>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</si>
  <si>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</si>
  <si>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</si>
  <si>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</si>
  <si>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</si>
  <si>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</si>
  <si>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2025年县本级社会保险基金收入预算情况表</t>
  </si>
  <si>
    <t>4-4  2025年永仁县县本级社会保险基金支出预算情况表</t>
  </si>
  <si>
    <t>5-1  永仁县2024年地方政府债务限额及余额预算情况表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</si>
  <si>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</si>
  <si>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</si>
  <si>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</si>
  <si>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</si>
  <si>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</si>
  <si>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</si>
  <si>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</si>
  <si>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</si>
  <si>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</si>
  <si>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</si>
  <si>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</si>
  <si>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</si>
  <si>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</si>
  <si>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永仁县本级</t>
  </si>
  <si>
    <t>注：1.本表反映上一年度本地区、本级及分地区地方政府债务限额及余额预计执行数。</t>
  </si>
  <si>
    <t xml:space="preserve">    2.本表由县级以上地方各级财政部门在本级人民代表大会批准预算后二十日内公开。</t>
  </si>
  <si>
    <t>5-2  永仁县2024年地方政府一般债务余额情况表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</si>
  <si>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</si>
  <si>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</si>
  <si>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</si>
  <si>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</si>
  <si>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</si>
  <si>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</si>
  <si>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</si>
  <si>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</si>
  <si>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</si>
  <si>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</si>
  <si>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</si>
  <si>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</si>
  <si>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永仁县本级2024年地方政府一般债务余额情况表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</si>
  <si>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</si>
  <si>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</si>
  <si>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</si>
  <si>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永仁县2024年地方政府专项债务余额情况表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</si>
  <si>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</si>
  <si>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</si>
  <si>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</si>
  <si>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</si>
  <si>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</si>
  <si>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</si>
  <si>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</si>
  <si>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</si>
  <si>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永仁县本级2024年地方政府专项债务余额情况表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</si>
  <si>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</si>
  <si>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</si>
  <si>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</si>
  <si>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永仁县地方政府债券发行及还本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</si>
  <si>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</si>
  <si>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</si>
  <si>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</si>
  <si>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</si>
  <si>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</si>
  <si>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</si>
  <si>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</si>
  <si>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</si>
  <si>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</si>
  <si>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</si>
  <si>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</si>
  <si>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</si>
  <si>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</si>
  <si>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</si>
  <si>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</si>
  <si>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</si>
  <si>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</si>
  <si>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</si>
  <si>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</si>
  <si>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</si>
  <si>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</si>
  <si>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</si>
  <si>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</si>
  <si>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</si>
  <si>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</si>
  <si>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</si>
  <si>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</si>
  <si>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</si>
  <si>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</si>
  <si>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</si>
  <si>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</si>
  <si>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永仁县2025年地方政府债务限额提前下达情况表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</si>
  <si>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</si>
  <si>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</si>
  <si>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</si>
  <si>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</si>
  <si>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</si>
  <si>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</si>
  <si>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永仁县2025年年初新增地方政府债券资金安排表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</si>
  <si>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</si>
  <si>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</si>
  <si>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</si>
  <si>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</si>
  <si>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</si>
  <si>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</si>
  <si>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注：本表无数据。</t>
  </si>
  <si>
    <t>6-1   2025年重大政策和重点项目绩效目标表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</si>
  <si>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</si>
  <si>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</si>
  <si>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</si>
  <si>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</si>
  <si>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</si>
  <si>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</si>
  <si>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</si>
  <si>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</si>
  <si>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</si>
  <si>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</si>
  <si>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单位：永仁县卫生健康综合监督执法局      项目名称：卫生健康综合监督执法经费</t>
  </si>
  <si>
    <r>
      <rPr>
        <sz val="12"/>
        <color rgb="FF000000"/>
        <rFont val="宋体"/>
        <charset val="134"/>
      </rPr>
      <t>（一）开展巡查巡访</t>
    </r>
    <r>
      <rPr>
        <sz val="12"/>
        <color rgb="FF000000"/>
        <rFont val="Times New Roman"/>
        <charset val="134"/>
      </rPr>
      <t xml:space="preserve">
    1.</t>
    </r>
    <r>
      <rPr>
        <sz val="12"/>
        <color rgb="FF000000"/>
        <rFont val="宋体"/>
        <charset val="134"/>
      </rPr>
      <t>饮用水卫生安全巡查：对辖区内农村集中式供水、城市二次供水和学校供水进行巡查，协助开展饮用水水质抽检服务，协助有关专业机构对供水单位从业人员开展业务培训，及时发现饮用水卫生安全违法违规线索。巡查要求：对辖区内农村集中式供水单位、城市二次供水单位和学校供水设施每季度至少开展</t>
    </r>
    <r>
      <rPr>
        <sz val="12"/>
        <color rgb="FF000000"/>
        <rFont val="Times New Roman"/>
        <charset val="134"/>
      </rPr>
      <t>1</t>
    </r>
    <r>
      <rPr>
        <sz val="12"/>
        <color rgb="FF000000"/>
        <rFont val="宋体"/>
        <charset val="134"/>
      </rPr>
      <t>次巡查。</t>
    </r>
    <r>
      <rPr>
        <sz val="12"/>
        <color rgb="FF000000"/>
        <rFont val="Times New Roman"/>
        <charset val="134"/>
      </rPr>
      <t xml:space="preserve">
    2.</t>
    </r>
    <r>
      <rPr>
        <sz val="12"/>
        <color rgb="FF000000"/>
        <rFont val="宋体"/>
        <charset val="134"/>
      </rPr>
      <t>学校卫生服务：对辖区内学校传染病防控情况开展巡访，指导学校建立健全学校卫生制度并督促落实，协助学校开展学生健康宣传教育，协助有关专业机构对校医或保健教师开展业务培训，及时发现学校卫生违法违规线索。巡查要求：对辖区内学校每季度至少开展</t>
    </r>
    <r>
      <rPr>
        <sz val="12"/>
        <color rgb="FF000000"/>
        <rFont val="Times New Roman"/>
        <charset val="134"/>
      </rPr>
      <t>1</t>
    </r>
    <r>
      <rPr>
        <sz val="12"/>
        <color rgb="FF000000"/>
        <rFont val="宋体"/>
        <charset val="134"/>
      </rPr>
      <t>次巡查。</t>
    </r>
    <r>
      <rPr>
        <sz val="12"/>
        <color rgb="FF000000"/>
        <rFont val="Times New Roman"/>
        <charset val="134"/>
      </rPr>
      <t xml:space="preserve">
    3.</t>
    </r>
    <r>
      <rPr>
        <sz val="12"/>
        <color rgb="FF000000"/>
        <rFont val="宋体"/>
        <charset val="134"/>
      </rPr>
      <t>医疗卫生巡查：对辖区内医疗卫生服务、采供血活动开展巡访，指导城乡居民甄别非法行医和非法采供血行为，及时发现医疗卫生、非法行医和非法采供血等违法违规线索。巡查要求：对辖区内医疗卫生机构、非法行医和非法采供血每季度至少开展</t>
    </r>
    <r>
      <rPr>
        <sz val="12"/>
        <color rgb="FF000000"/>
        <rFont val="Times New Roman"/>
        <charset val="134"/>
      </rPr>
      <t>1</t>
    </r>
    <r>
      <rPr>
        <sz val="12"/>
        <color rgb="FF000000"/>
        <rFont val="宋体"/>
        <charset val="134"/>
      </rPr>
      <t>次巡查。</t>
    </r>
    <r>
      <rPr>
        <sz val="12"/>
        <color rgb="FF000000"/>
        <rFont val="Times New Roman"/>
        <charset val="134"/>
      </rPr>
      <t xml:space="preserve">
    4.</t>
    </r>
    <r>
      <rPr>
        <sz val="12"/>
        <color rgb="FF000000"/>
        <rFont val="宋体"/>
        <charset val="134"/>
      </rPr>
      <t>计划生育巡查：对辖区内计划生育机构计划生育工作进行巡查，协助对辖区内与计划生育相关的活动开展巡访，及时发现计划生育违法违规线索。巡查要求：对辖区内计划生育机构每季度至少开展</t>
    </r>
    <r>
      <rPr>
        <sz val="12"/>
        <color rgb="FF000000"/>
        <rFont val="Times New Roman"/>
        <charset val="134"/>
      </rPr>
      <t>1</t>
    </r>
    <r>
      <rPr>
        <sz val="12"/>
        <color rgb="FF000000"/>
        <rFont val="宋体"/>
        <charset val="134"/>
      </rPr>
      <t>次巡查。</t>
    </r>
    <r>
      <rPr>
        <sz val="12"/>
        <color rgb="FF000000"/>
        <rFont val="Times New Roman"/>
        <charset val="134"/>
      </rPr>
      <t xml:space="preserve">
    5.</t>
    </r>
    <r>
      <rPr>
        <sz val="12"/>
        <color rgb="FF000000"/>
        <rFont val="宋体"/>
        <charset val="134"/>
      </rPr>
      <t>公共场所卫生巡查：对辖区内公共场所进行巡查，督促公共场所经营者加强卫生管理、建立健全卫生责任制度、强化从业人员卫生知识培训，及时发现公共场所卫生违法违规线索。巡查要求：对辖区内公共场所每季度至少开展</t>
    </r>
    <r>
      <rPr>
        <sz val="12"/>
        <color rgb="FF000000"/>
        <rFont val="Times New Roman"/>
        <charset val="134"/>
      </rPr>
      <t>1</t>
    </r>
    <r>
      <rPr>
        <sz val="12"/>
        <color rgb="FF000000"/>
        <rFont val="宋体"/>
        <charset val="134"/>
      </rPr>
      <t>次巡查。</t>
    </r>
    <r>
      <rPr>
        <sz val="12"/>
        <color rgb="FF000000"/>
        <rFont val="Times New Roman"/>
        <charset val="134"/>
      </rPr>
      <t xml:space="preserve">
    6.</t>
    </r>
    <r>
      <rPr>
        <sz val="12"/>
        <color rgb="FF000000"/>
        <rFont val="宋体"/>
        <charset val="134"/>
      </rPr>
      <t>职业卫生巡查：对辖区内用人单位职业卫生情况进行巡查，督</t>
    </r>
    <r>
      <rPr>
        <sz val="12"/>
        <color rgb="FF000000"/>
        <rFont val="Times New Roman"/>
        <charset val="134"/>
      </rPr>
      <t xml:space="preserve">
</t>
    </r>
    <r>
      <rPr>
        <sz val="12"/>
        <color rgb="FF000000"/>
        <rFont val="宋体"/>
        <charset val="134"/>
      </rPr>
      <t>促用人单位按规定申报职业病危害项目、落实</t>
    </r>
    <r>
      <rPr>
        <sz val="12"/>
        <color rgb="FF000000"/>
        <rFont val="Times New Roman"/>
        <charset val="134"/>
      </rPr>
      <t>“</t>
    </r>
    <r>
      <rPr>
        <sz val="12"/>
        <color rgb="FF000000"/>
        <rFont val="宋体"/>
        <charset val="134"/>
      </rPr>
      <t>三同时</t>
    </r>
    <r>
      <rPr>
        <sz val="12"/>
        <color rgb="FF000000"/>
        <rFont val="Times New Roman"/>
        <charset val="134"/>
      </rPr>
      <t>”</t>
    </r>
    <r>
      <rPr>
        <sz val="12"/>
        <color rgb="FF000000"/>
        <rFont val="宋体"/>
        <charset val="134"/>
      </rPr>
      <t>制度、开展职业病危害因素检测评价、加强劳动者职业健康监护等，宣传职业病防治法律法规和职业防护知识，及时发现职业卫生违法违规线索。巡查要求：重点对辖区内非煤矿山、冶金、建材、化工等行业领域进行巡查，辖区内没有上述行业领域的可根据实际情况自定行业领域进行巡查。对辖区内用人单位每年至少开展</t>
    </r>
    <r>
      <rPr>
        <sz val="12"/>
        <color rgb="FF000000"/>
        <rFont val="Times New Roman"/>
        <charset val="134"/>
      </rPr>
      <t>2</t>
    </r>
    <r>
      <rPr>
        <sz val="12"/>
        <color rgb="FF000000"/>
        <rFont val="宋体"/>
        <charset val="134"/>
      </rPr>
      <t>次巡查。</t>
    </r>
    <r>
      <rPr>
        <sz val="12"/>
        <color rgb="FF000000"/>
        <rFont val="Times New Roman"/>
        <charset val="134"/>
      </rPr>
      <t xml:space="preserve">
    </t>
    </r>
    <r>
      <rPr>
        <sz val="12"/>
        <color rgb="FF000000"/>
        <rFont val="宋体"/>
        <charset val="134"/>
      </rPr>
      <t>（二）信息报告</t>
    </r>
    <r>
      <rPr>
        <sz val="12"/>
        <color rgb="FF000000"/>
        <rFont val="Times New Roman"/>
        <charset val="134"/>
      </rPr>
      <t xml:space="preserve">
    1.</t>
    </r>
    <r>
      <rPr>
        <sz val="12"/>
        <color rgb="FF000000"/>
        <rFont val="宋体"/>
        <charset val="134"/>
      </rPr>
      <t>食源性疾病及相关信息报告</t>
    </r>
    <r>
      <rPr>
        <sz val="12"/>
        <color rgb="FF000000"/>
        <rFont val="Times New Roman"/>
        <charset val="134"/>
      </rPr>
      <t>2.</t>
    </r>
    <r>
      <rPr>
        <sz val="12"/>
        <color rgb="FF000000"/>
        <rFont val="宋体"/>
        <charset val="134"/>
      </rPr>
      <t>非法行医和非法采供血信息报告</t>
    </r>
    <r>
      <rPr>
        <sz val="12"/>
        <color rgb="FF000000"/>
        <rFont val="Times New Roman"/>
        <charset val="134"/>
      </rPr>
      <t>3.</t>
    </r>
    <r>
      <rPr>
        <sz val="12"/>
        <color rgb="FF000000"/>
        <rFont val="宋体"/>
        <charset val="134"/>
      </rPr>
      <t>其他信息报告</t>
    </r>
    <r>
      <rPr>
        <sz val="12"/>
        <color rgb="FF000000"/>
        <rFont val="Times New Roman"/>
        <charset val="134"/>
      </rPr>
      <t xml:space="preserve">
</t>
    </r>
    <r>
      <rPr>
        <sz val="12"/>
        <color rgb="FF000000"/>
        <rFont val="宋体"/>
        <charset val="134"/>
      </rPr>
      <t>（三）协助监督执法</t>
    </r>
    <r>
      <rPr>
        <sz val="12"/>
        <color rgb="FF000000"/>
        <rFont val="Times New Roman"/>
        <charset val="134"/>
      </rPr>
      <t xml:space="preserve">
    </t>
    </r>
    <r>
      <rPr>
        <sz val="12"/>
        <color rgb="FF000000"/>
        <rFont val="宋体"/>
        <charset val="134"/>
      </rPr>
      <t>协助卫生健康监督执法人员开展监督执法工作，具体包括：协助开展日常监督检查、专项执法检查、国家随机监督抽查，协助查处违法违规行为，完成卫生健康监督执法机构安排的其他工作任务等。</t>
    </r>
  </si>
  <si>
    <t>产出指标</t>
  </si>
  <si>
    <t>数量指标</t>
  </si>
  <si>
    <t>四类公共场所量化分级管理率</t>
  </si>
  <si>
    <t>=</t>
  </si>
  <si>
    <t>100</t>
  </si>
  <si>
    <t>%</t>
  </si>
  <si>
    <t>定量指标</t>
  </si>
  <si>
    <t>以国家卫生监督信息报告系统的统计数据为准，同时查看量化分级管理痕迹材料。每少1个百分点扣0.5分，扣完为止。</t>
  </si>
  <si>
    <t>监督覆盖率</t>
  </si>
  <si>
    <t>监督覆盖率少1个百分点扣1分，有问题未要求整改1户扣5分。</t>
  </si>
  <si>
    <t>存在职业病危害因素的用人单位负责人及职业卫生管理人员培训率</t>
  </si>
  <si>
    <t>&gt;=</t>
  </si>
  <si>
    <t>95</t>
  </si>
  <si>
    <t>存在职业病危害因素的用人单位负责人及职业卫生管理人员培训率95%得4分，少个百分点扣0.2分，扣完为止。</t>
  </si>
  <si>
    <t>辖区内职业病专项治理率</t>
  </si>
  <si>
    <t>90</t>
  </si>
  <si>
    <t>辖区内职业病专项治理率≥90%得4分，少1个百分点扣0.2分，扣完为止。</t>
  </si>
  <si>
    <t>发现违法行为（行政处罚）查处率</t>
  </si>
  <si>
    <t>以实际发生违法事实为依据，有案件未进行办理1个扣5分，扣完为止。（无违法案件视为满分）</t>
  </si>
  <si>
    <t>投诉举报查处率达</t>
  </si>
  <si>
    <t>以实际发生投诉举报为依据，有投诉举报未进行查处1个扣5分，扣完为止。（无投诉举报视为满分）</t>
  </si>
  <si>
    <t>双随机（含国家、省、州及部门联合双随机）完成率</t>
  </si>
  <si>
    <t>以国家、省州及部门联合双随机抽取、下达任务为依据，必须在时限内完成，无特殊事项未按时完成扣5分，扣完为止。</t>
  </si>
  <si>
    <t>质量指标</t>
  </si>
  <si>
    <t>行政处罚案件合格率</t>
  </si>
  <si>
    <t>案件评查时，每发生一件不合格案件扣10分，扣完为止。</t>
  </si>
  <si>
    <t>效益指标</t>
  </si>
  <si>
    <t>社会效益</t>
  </si>
  <si>
    <t>严格按照法律法规和服务技术规范等要求，认真做好卫生监督专项执法相关工作，依法严厉打击各种危害人民群众身体健康和生命安全的违法行为，有效维护公共卫生、职业卫生和医疗服务秩序，切实保障人民群众健康权益。</t>
  </si>
  <si>
    <t>维护公共卫生、职业卫生和医疗服务秩序，切实保障人民群众健康权益。</t>
  </si>
  <si>
    <t>经营合法经营情况</t>
  </si>
  <si>
    <t>经营单位和从业人员持证率。</t>
  </si>
  <si>
    <t>满意度指标</t>
  </si>
  <si>
    <t>服务对象满意度</t>
  </si>
  <si>
    <t>群众满意度</t>
  </si>
  <si>
    <t>受益群众满意度。</t>
  </si>
  <si>
    <t>单位：永仁县市场监督管理局                                      项目名称：市场监管执法办案专项经费</t>
  </si>
  <si>
    <t>建立高效、统一、权威的市场监管执法队伍，通过加大培训力度提高执法人员综合监管能力，加强市场监管执法，全力维护、保障全县人民群众食品、药品、医疗器械、保健食品、化妆品和特种设备安全。严守安全底线。遵循“最严谨的标准、最严格的监管、最严厉的处罚、最严肃的问责”要求，依法加强食品药品安全、工业产品质量安全、特种设备安全监管，强化现场检查，严惩违法违规行为，有效防范系统性风险，让人民群众买得放心、用得放心、吃得放心。加快清理废除妨碍统一市场和公平竞争的各种规定和做法，加强反垄断、反不正当竞争统一执法。加强对知识产权代理、非正常专利申请等行为的信用监管。强化依据标准监管，强化风险管理，全面推行“双随机、一公开”和“互联网+监管”，加快推进监管信息共享，构建以信息公示为手段、以信用监管为核心的新型市场监管体系。加快整合消费者投诉、质量监督举报、食品药品投诉、知识产权投诉、价格举报专线。推进市场主体从准入到退出全过程便利化，主动服务新技术新产业新业态新模式发展，运用大数据加强对市场主体服务，积极服务个体工商户、私营企业和办事群众，促进大众创业、万众创新。</t>
  </si>
  <si>
    <t>监督检查户次</t>
  </si>
  <si>
    <t>1000户次</t>
  </si>
  <si>
    <t>户</t>
  </si>
  <si>
    <t>定性指标</t>
  </si>
  <si>
    <t>反映监督检查对象户数</t>
  </si>
  <si>
    <t>制作宣传品数量</t>
  </si>
  <si>
    <t>5000份</t>
  </si>
  <si>
    <t>份</t>
  </si>
  <si>
    <t>反映开展部门履行职能职责相关宣传品制作数</t>
  </si>
  <si>
    <t>参与检查(核查)人数</t>
  </si>
  <si>
    <t>300人次</t>
  </si>
  <si>
    <t>人次</t>
  </si>
  <si>
    <t>反映开展监督检查、核查出动执法人员数</t>
  </si>
  <si>
    <t>宣传活动举办次数</t>
  </si>
  <si>
    <t>3次</t>
  </si>
  <si>
    <t>次</t>
  </si>
  <si>
    <t>反映开展部门履行职能职责相关宣传次数</t>
  </si>
  <si>
    <t>案件评查合格率</t>
  </si>
  <si>
    <t>90%</t>
  </si>
  <si>
    <t>反映部门执法案件办理评查合格率</t>
  </si>
  <si>
    <t>检查（核查）任务完成率</t>
  </si>
  <si>
    <t>100%</t>
  </si>
  <si>
    <t>反映部门履行职能职责开展监督检查任务完成情况</t>
  </si>
  <si>
    <t>检查（核查）覆盖率</t>
  </si>
  <si>
    <t>反映部门履行监管职责覆盖面</t>
  </si>
  <si>
    <t>时效指标</t>
  </si>
  <si>
    <t>案件在结案期限内办结率</t>
  </si>
  <si>
    <t>反映部门执法案件按时限办结情况</t>
  </si>
  <si>
    <t>重大事故发生次数（次）</t>
  </si>
  <si>
    <t>&lt;=</t>
  </si>
  <si>
    <t>1起</t>
  </si>
  <si>
    <t>起</t>
  </si>
  <si>
    <t>反映部门履行食品、药品等4大重点安全职责，防范安全事故发生情况</t>
  </si>
  <si>
    <t>可持续影响</t>
  </si>
  <si>
    <t>通过宣传、监督检查，公众放心消费指数提升率</t>
  </si>
  <si>
    <t>20%</t>
  </si>
  <si>
    <t>反映通过宣传、监督检查等，辖区内食品、药品、产品 质量等安全提升，带动公众放心消费指数提升情况</t>
  </si>
  <si>
    <t>社会公众满意率</t>
  </si>
  <si>
    <t>反映社会公众对部门履行职能职责满意度情况</t>
  </si>
  <si>
    <t>单位：中共永仁县委政法委                               项目名称：综治维稳、平安建设及反邪教工作经费</t>
  </si>
  <si>
    <t>永仁县政法工作坚持以习近平新时代中国特色社会主义思想为指导，紧紧围绕全县工作大局，科学谋划、统筹推进、狠抓落实、锐意进取，消除了一批影响政治社会稳定的隐患点，突破了一批市域社会治理创新难点，解决了一批人民群众反映强烈的热点，形成了一批具有创新意义的亮点，开创了政法工作新局面，增强了人民群众获得感、幸福感、安全感。</t>
  </si>
  <si>
    <t>综治维稳印刷宣传材料</t>
  </si>
  <si>
    <t>30000</t>
  </si>
  <si>
    <t>册</t>
  </si>
  <si>
    <t>综治维稳印刷宣传材料数量</t>
  </si>
  <si>
    <t>综治维稳业务培训</t>
  </si>
  <si>
    <t>400</t>
  </si>
  <si>
    <t>人</t>
  </si>
  <si>
    <t>推广应用全省群众安全感和满意度提升工作的成功经验和做法</t>
  </si>
  <si>
    <t>普法强基印刷宣传材料</t>
  </si>
  <si>
    <t>20000</t>
  </si>
  <si>
    <t>普法强基印刷宣传材料数量</t>
  </si>
  <si>
    <t>平安建设印刷宣传材料</t>
  </si>
  <si>
    <t>平安建设印刷宣传材料数量</t>
  </si>
  <si>
    <t>聘请综治维稳、平安建设及反邪教工作相关人员</t>
  </si>
  <si>
    <t>3人</t>
  </si>
  <si>
    <t>成本指标</t>
  </si>
  <si>
    <t>经济成本指标</t>
  </si>
  <si>
    <t>90000</t>
  </si>
  <si>
    <t>元</t>
  </si>
  <si>
    <t>群众安全感满意度宣传物品</t>
  </si>
  <si>
    <t>安全隐患事件同比下降</t>
  </si>
  <si>
    <t>60</t>
  </si>
  <si>
    <t>反映安全隐患事件是否同比下降。
安全隐患事件同比下降=（上年度安全隐患事件数-本年度安全隐患事件数)/上年度安全隐患事件数*100%</t>
  </si>
  <si>
    <t>刑事发案率同比下降率</t>
  </si>
  <si>
    <t>反映“刑事发案率下降情况。
刑事发案率同比下降=（上年度刑事发案数-本年度刑事发案数）/上年度刑事发案数*100%</t>
  </si>
  <si>
    <t>保障综治维稳、平安建设及反邪教工作正常开展及完成</t>
  </si>
  <si>
    <t>正常开展及完成</t>
  </si>
  <si>
    <t>群众对生活环境安全满意度</t>
  </si>
  <si>
    <t>单位：永仁县发展和改革局                          项目名称：全县经济运行分析调度、重大项目倍增行动和阳光能源产业园等业务工作补助经费</t>
  </si>
  <si>
    <t>1.通过坚持部门领导每月“跑州进省”工作制度，抢抓国家新增专项债券额度、增发特别国债、促进民间投资、超前开展基础设施投资、稳住房地产投资等政策机遇，制定完善争资争项清单，争取更多项目纳入上级规划盘子。
2.通过坚持每月开展一次县级重点项目现场办公会，每季度开展一次重大项目现场观摩活动，学习先进、鞭策后进，切实增强项目建设主体责任，将经济工作的重心聚焦到项目建设上来，提升项目质量效益。
3.通过全年开展4次项目工作专题培训，提升各部门谋划项目的能力，提高项目谋划质量。
4.通过制作宣传光热资源优势的画册、展板，宣传推广我县资源优势，吸引绿色制造企业落户永仁，切实把资源优势转变为产业发展优势。
5.通过每月召开经济运行分析调度会议，研究解决经济运行中存在的问题，对目标任务完成进度滞后的部门和乡镇进行提醒预警和通报，确保推动全县经济实现高质量发展。
6.通过开展光伏用地实地排查，盘清光伏用地资源，形成资源分布“一张图”。
7.通过聘请4名公益性人员、3名购买性服务人员，协助抓实各项国考、省考、州考事项的落实，确保争取整体工作上台阶、主要指标有突破、亮点工作创一流。</t>
  </si>
  <si>
    <t>重大项目现场观摩活动</t>
  </si>
  <si>
    <t>4</t>
  </si>
  <si>
    <t>通过坚持每月开展一次县级重点项目现场办公会，每季度开展一次重大项目现场观摩活动，学习先进、鞭策后进，切实增强项目建设主体责任，将经济工作的重心聚焦到项目建设上来，提升项目质量效益。</t>
  </si>
  <si>
    <t>重点项目现场办公会</t>
  </si>
  <si>
    <t>12</t>
  </si>
  <si>
    <t>部门领导跑州进省</t>
  </si>
  <si>
    <t>通过坚持部门领导每月“跑州进省”工作制度，抢抓国家新增专项债券额度、增发特别国债、促进民间投资、超前开展基础设施投资、稳住房地产投资等政策机遇，制定完善争资争项清单，争取更多项目纳入上级规划盘子。</t>
  </si>
  <si>
    <t>经济运行分析调度会议</t>
  </si>
  <si>
    <t>通过每月召开经济运行分析调度会议，研究解决经济运行中存在的问题，对目标任务完成进度滞后的部门和乡镇进行提醒预警和通报，确保推动全县经济实现高质量发展。</t>
  </si>
  <si>
    <t>谋划储备项目</t>
  </si>
  <si>
    <t>300</t>
  </si>
  <si>
    <t>个</t>
  </si>
  <si>
    <t>围绕“谋划储备项目、前期项目、开工项目、竣工项目、争取资金、要素保障效率”六个倍增目标，着重在做实项目储备、提高前期工作质效、强化要素保障、提速项目建设上发力，持续推进全县项目工作提质提效。</t>
  </si>
  <si>
    <t>储备县级重大项目</t>
  </si>
  <si>
    <t>150</t>
  </si>
  <si>
    <t>光热资源优势的画册、展板</t>
  </si>
  <si>
    <t>1000</t>
  </si>
  <si>
    <t>通过制作宣传光热资源优势的画册、展板，宣传推广我县资源优势，吸引绿色制造企业落户永仁，切实把资源优势转变为产业发展优势。</t>
  </si>
  <si>
    <t>公益性人员</t>
  </si>
  <si>
    <t>通过聘请4名公益性人员、3名购买性服务人员，协助抓实各项国考、省考、州考事项的落实，确保争取整体工作上台阶、主要指标有突破、亮点工作创一流。</t>
  </si>
  <si>
    <t>购买性人员</t>
  </si>
  <si>
    <t>3</t>
  </si>
  <si>
    <t>列入省级重大项目</t>
  </si>
  <si>
    <t>10</t>
  </si>
  <si>
    <t>列入州级重大项目</t>
  </si>
  <si>
    <t>20</t>
  </si>
  <si>
    <t>产业类项目投资占比</t>
  </si>
  <si>
    <t>经济效益</t>
  </si>
  <si>
    <t>争取中央、省预算内资金（含增发国债资金）</t>
  </si>
  <si>
    <t>2.5</t>
  </si>
  <si>
    <t>亿元</t>
  </si>
  <si>
    <t>争取行业专项资金</t>
  </si>
  <si>
    <t>1.5</t>
  </si>
  <si>
    <t>争取地方政府专项债券资金</t>
  </si>
  <si>
    <t>0.5</t>
  </si>
  <si>
    <t>全县项目谋划、决策、管理水平</t>
  </si>
  <si>
    <t>提高</t>
  </si>
  <si>
    <t>年</t>
  </si>
  <si>
    <t>项目质量效益</t>
  </si>
  <si>
    <t>提升</t>
  </si>
  <si>
    <t>推进绿色能源与绿色制造业</t>
  </si>
  <si>
    <t>深度融合</t>
  </si>
  <si>
    <t>深入贯彻落实县委、县政府关于以资源开发带动产业发展的工作要求，切实把资源优势转变为产业发展优势，全面推进绿色能源与绿色制造融合发展</t>
  </si>
  <si>
    <t>各项国考、省考、州考事项</t>
  </si>
  <si>
    <t>有突破</t>
  </si>
  <si>
    <t>我局承担7项州对县大比拼考评指标任务，持续抓实各项国考、省考、州考事项的落实，确保争取整体工作上台阶、主要指标有突破、亮点工作创一流</t>
  </si>
  <si>
    <t>群众对经济运行分析调度、重大项目倍增行动和阳光能源产业园工作的满意度</t>
  </si>
  <si>
    <t>单位：永仁县住房城乡建设和交通运输局                               项目名称：“宜居城市”建设经费县城区道路清扫清运、洗手台维护、公厕管理基金经费</t>
  </si>
  <si>
    <t>通过环卫服务，使道路、广场公共区域清扫保洁到位，生活垃圾、餐厨垃圾收集清运处理及时，公厕、洗手台干净整洁。达到群众对卫生状况满意率≥90%、道路机械化清扫率≥80%、城市生活垃圾无害化处理率100%，主次干道每日保洁时间≥16小时，街巷路面每日保洁时间≥12小时的要求。
不断改善人居环境，满足群众需求，打造城市品牌，提升城市形象和品位，有效巩固国家卫生县城和省级文明城市创建成果，为我县各类创建目标、招商引资打下坚实基础。</t>
  </si>
  <si>
    <t>清扫面积</t>
  </si>
  <si>
    <t>745705</t>
  </si>
  <si>
    <t>平方米</t>
  </si>
  <si>
    <t>反映路面清扫面积实际情况</t>
  </si>
  <si>
    <t>洗手台</t>
  </si>
  <si>
    <t>34</t>
  </si>
  <si>
    <t>反映洗手台实际数量</t>
  </si>
  <si>
    <t>公厕</t>
  </si>
  <si>
    <t>25</t>
  </si>
  <si>
    <t>座</t>
  </si>
  <si>
    <t>反映公厕实际数量</t>
  </si>
  <si>
    <t>城区道路清扫</t>
  </si>
  <si>
    <t>清扫彻底、清运及时、保洁到位</t>
  </si>
  <si>
    <t>反映城区道路清扫达到的标准</t>
  </si>
  <si>
    <t>城区公厕管护</t>
  </si>
  <si>
    <t>达到”六无六净“标准</t>
  </si>
  <si>
    <t>反映城区公厕管护达到的标准</t>
  </si>
  <si>
    <t>洗手台管护</t>
  </si>
  <si>
    <t>达到”三无三有“标准</t>
  </si>
  <si>
    <t>反映洗手台管护达到的标准</t>
  </si>
  <si>
    <t>解决农民工就业人数</t>
  </si>
  <si>
    <t>110</t>
  </si>
  <si>
    <t>反映农民工实际就业人数</t>
  </si>
  <si>
    <t>城区道路清扫清运覆盖率</t>
  </si>
  <si>
    <t>反映城区道路清扫清运实际面积/城区道路应清扫清运面积</t>
  </si>
  <si>
    <t>人民群众满意度</t>
  </si>
  <si>
    <t>反映人民群众满意度调查情况</t>
  </si>
  <si>
    <t>单位：楚雄彝族自治州生态环境局永仁分局                    项目名称：永仁县县域生态环境质量监测与评价专项经费</t>
  </si>
  <si>
    <t>认真做好永仁县县域生态环境质量监测、评价与考核工作，加强国家重点生态功能区生态环境保护。</t>
  </si>
  <si>
    <t>生态环境质量监测次数</t>
  </si>
  <si>
    <t>160</t>
  </si>
  <si>
    <t>5个乡镇级饮用水水源地上、下半年各监测1次；1个自然村农村环境质量每季度监测1次；1个农村生活污水处理设施上、下半年各监测1次；县城建成区6个声功能区划按季度监测，100个区域声环境质量点位监测1次，20个道路交通噪声点位监测1次。</t>
  </si>
  <si>
    <t>监测完成率</t>
  </si>
  <si>
    <t>实际完成监测指标个数/应完成监测指标个数</t>
  </si>
  <si>
    <t>永仁县县域生态环境质量监测、评价与考核工作材料</t>
  </si>
  <si>
    <t>按时提交永仁县县域生态环境质量监测、评价与考核工作材料</t>
  </si>
  <si>
    <t>提供监测数据率</t>
  </si>
  <si>
    <t>实际完成监测指标个数/应完成监测指标个数。</t>
  </si>
  <si>
    <t>生态效益</t>
  </si>
  <si>
    <t>满足考核工作需求</t>
  </si>
  <si>
    <t>县域生态环境质量监测评价与考核工作实施方案</t>
  </si>
  <si>
    <t>县域生态环境质量保持稳定及以上</t>
  </si>
  <si>
    <t>保持稳定</t>
  </si>
  <si>
    <t>县域生态环境质量考核结果</t>
  </si>
  <si>
    <t>被调查对象满意度/发出问卷数</t>
  </si>
  <si>
    <t>单位：永仁县国有林场                                                    项目名称：永仁县国有林场保障性苗圃基地建设项目资金</t>
  </si>
  <si>
    <t>规划建设：（一）新建育苗大棚1120平方米；（二）苗圃整地30亩；（三）道路提升改造1500米；（四）架设30亩灌溉系统；（五）电路改造1500米；（六）购买生产设备；（七）培育乡土树种容器苗100万株及采种（云南松、余甘子、清香木）。为造林绿化提供苗木保障；每年可增加非税收入160万元，解决周边部分脱贫户的就业，增加脱贫户收益。</t>
  </si>
  <si>
    <t>基础设施建设</t>
  </si>
  <si>
    <t>1120</t>
  </si>
  <si>
    <t>当期任务完成率</t>
  </si>
  <si>
    <t>培育乡土树种</t>
  </si>
  <si>
    <t>1000000</t>
  </si>
  <si>
    <t>株</t>
  </si>
  <si>
    <t>设施设备</t>
  </si>
  <si>
    <t>1.00</t>
  </si>
  <si>
    <t>批次</t>
  </si>
  <si>
    <t>采种</t>
  </si>
  <si>
    <t>项目（工程)验收</t>
  </si>
  <si>
    <t>项目（工程）验收合格率。</t>
  </si>
  <si>
    <t>施工符合的标准</t>
  </si>
  <si>
    <t>施工均符合现行的国家有关建筑设计规范和行业标准。</t>
  </si>
  <si>
    <t>项目（工程）完成及时率</t>
  </si>
  <si>
    <t>当期任务完成情况</t>
  </si>
  <si>
    <t>基础设施建设、培育乡土树种、设施设备及采种有效控制</t>
  </si>
  <si>
    <t>产生的经济收益</t>
  </si>
  <si>
    <t>1600000</t>
  </si>
  <si>
    <t>每年可增加培育苗木100万株，每年可收益160万元。</t>
  </si>
  <si>
    <t>解决周边部分脱贫户的就业，增加脱贫户收益</t>
  </si>
  <si>
    <t>明显</t>
  </si>
  <si>
    <t>增加脱贫户收益情况</t>
  </si>
  <si>
    <t>加快产业发展</t>
  </si>
  <si>
    <t>好</t>
  </si>
  <si>
    <t>加快永仁的荒山绿化，城市绿化，乡村美化，加快发展永仁县苗木产业发展，推进永仁生态文明建设。</t>
  </si>
  <si>
    <t>工程项目使用</t>
  </si>
  <si>
    <t>工程项目使用情况</t>
  </si>
  <si>
    <t>社会公众满意度</t>
  </si>
  <si>
    <t>① 满意度≥90%，得满分；② 满意度介于60%（含）至90%（不含）之间，满意度×指标分值；③ 满意度＜60%，不得分。</t>
  </si>
  <si>
    <t>6-2  重点工作情况解释说明汇总表</t>
  </si>
  <si>
    <t>重点工作</t>
  </si>
  <si>
    <t>2025年工作重点及工作情况</t>
  </si>
  <si>
    <t>预算绩效管理</t>
  </si>
  <si>
    <t>是一种将绩效理念和方法融入预算管理全过程，以绩效目标的实现为导向，以绩效运行监控为保障，以绩效评价为手段，以结果应用为关键，以改进预算管理、优化资源配置、控制节约行政成本、提高公共产品质量和公共服务水平为目的的预算管理模式。中共中央、国务院印发的《关于全面实施预算绩效管理的意见》明确，加快建成全方位、全过程、全覆盖的预算绩效管理体系。“全方位”：是指将各级政府收支、部门和单位预算全面纳入绩效管理，实施政府预算、部门和单位预算、政策和项目预算绩效管理。“全过程”：是指将预算绩效管理的理念融入预算编制、执行、完成的事前、事中、事后全过程，实现预算和绩效管理一体化。在预算申请环节，建立事前绩效评估机制；在预算编制环节，开展绩效目标管理；在预算执行环节，开展绩效运行监控；在预算完成环节，开展绩效评价，并开展结果运用。“全覆盖”：是指推动绩效管理覆盖所有财政资金，并延伸至政府投融资活动，不留死角。统筹实施一般公共预算、政府性基金预算、国有资本经营预算、社会保险基金预算绩效管理。</t>
  </si>
  <si>
    <t>预算稳定调节基金</t>
  </si>
  <si>
    <r>
      <rPr>
        <sz val="12"/>
        <color theme="1"/>
        <rFont val="宋体"/>
        <charset val="134"/>
      </rPr>
      <t>是落实《中华人民共和国预算法》的客观要求，建立跨年度财政预算平衡机制的重要手段，也是推进中期财政规划管理的重要内容之一。预算稳定调节基金的建立可以实现不同年度间预算平衡的</t>
    </r>
    <r>
      <rPr>
        <sz val="12"/>
        <color indexed="8"/>
        <rFont val="宋体"/>
        <charset val="134"/>
      </rPr>
      <t>“以丰补欠”，为改进预算管理和控制方式打下坚实基础。根据《中华人民共和国预算法》和《云南省预算稳定调节基金管理办法》的要求，需将年度净结余全部用于补充预算稳定调节基金。</t>
    </r>
  </si>
  <si>
    <t>国库集中支付</t>
  </si>
  <si>
    <t>国库集中支付是以国库单一账户体系为基础，以健全的财政支付信息系统和银行间实时清算系统为依托，支付款项时，由预算单位提出申请，经规定审核机构（国库集中支付执行机构或预算单位）审核后，将资金通过单一账户体系支付给收款人的制度。财政资金的支付方式包括财政直接支付和财政授权支付。财政直接支付，指的是国库单一账户体系将资金直接支付到收款人或用款单位账户；财政授权支付，是指预算单位按照部门预算和用款计划确定资金用途，根据财政部门授权，自行通过单位零余额账户或特设专户，将财政性资金支付到收款人或用款单位账户。</t>
  </si>
  <si>
    <t>教育投入“两个只增不减”</t>
  </si>
  <si>
    <t>确保一般公共预算教育支出逐年只增不减，确保按在校学生人数平均的一般公共预算教育支出逐年只增不减。</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</si>
  <si>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</si>
  <si>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别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</si>
  <si>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政府购买服务</t>
  </si>
  <si>
    <t>各级国家机关将属于自身职责范围且适合通过市场化方式提供的服务事项，按照政府采购方式和程序，交由符合条件的服务供应商承担，并根据服务数量和质量等因素向其支付费用的行为。</t>
  </si>
  <si>
    <t>部门预算</t>
  </si>
  <si>
    <t>是指与财政部门直接发生预算缴款、拨款关系的行政事业单位，依据国家有关政策规定及其行使职能的需要，由基层预算单位编制，逐级上报、审核、汇总，经财政部门审核后提交立法机关依法批准的、涵盖单位各项收支的综合财政收支计划。通俗地讲，就是“一个部门一本账”。</t>
  </si>
  <si>
    <t>政府全口径预算</t>
  </si>
  <si>
    <t>全口径预算就是把政府所有收支全部纳入统一管理，其目标定位于构建一个覆盖所有收支，不存在游离于预算外的政府收支，是将所有类型的财政资金收支都纳入统一管理体系的制度框架。我国政府预算管理的基本格局由公共财政预算、政府性基金预算、国有资本经营预算、社会保障预算组成。公共财政预算指的是一般预算，它是财政部门最常见的预算形式，划分为中央政府预算和地方政府预算；政府性基金预算是各级人民政府及其所属部门根据法律、行政法规规定，为了支持某项目事业发展，向公民、法人和其他组织无偿征收的具有专项用途的财政资金，它是政府预算体系的重要组成部分。全口径预算决算，即监督主体通过一系列方法和措施将政府所有的财政收入和支出均纳入预算和决算的法治化运行机制。</t>
  </si>
  <si>
    <t>零基预算</t>
  </si>
  <si>
    <t>是指不以历史期经济活动及其预算为基础，以零为起点，从实际需要出发分析预算期经济活动的合理性，经综合平衡，形成预算的预算编制方法。</t>
  </si>
  <si>
    <t>更加积极的财政政策</t>
  </si>
  <si>
    <t>积极的财政政策是通过财政投融资进行国家基本建设与基础设施建设，调整经济结构，引导、推动、扶持产业升级，形成新的经济增长点，促进投资，增加就业，扩大内需，使本国经济平衡可持续发展。积极的财政政策是保持经济平稳运行、持续增进民生福祉的必要前提，是社会主义市场经济的重要特征。2025年，要实施更加积极的财政政策，持续用力、更加给力，打好政策“组合拳”。</t>
  </si>
  <si>
    <t>新质生产力</t>
  </si>
  <si>
    <t>是创新起主导作用，摆脱传统经济增长方式、生产力发展路径，应具有高科技、高效能、高质量特征，符合新发展理念的先进生产力质态。特点是创新，关键在质优，本质是先进生产力。</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</si>
</sst>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mm\.dd"/>
    <numFmt numFmtId="178" formatCode="&quot;$&quot;\ #,##0.00_-;[Red]&quot;$&quot;\ #,##0.00\-"/>
    <numFmt numFmtId="179" formatCode="\$#,##0.00;\(\$#,##0.00\)"/>
    <numFmt numFmtId="180" formatCode="_-&quot;$&quot;\ * #,##0_-;_-&quot;$&quot;\ * #,##0\-;_-&quot;$&quot;\ * &quot;-&quot;_-;_-@_-"/>
    <numFmt numFmtId="181" formatCode="_(* #,##0.00_);_(* \(#,##0.00\);_(* &quot;-&quot;??_);_(@_)"/>
    <numFmt numFmtId="182" formatCode="#,##0.0_);\(#,##0.0\)"/>
    <numFmt numFmtId="183" formatCode="_(&quot;$&quot;* #,##0.00_);_(&quot;$&quot;* \(#,##0.00\);_(&quot;$&quot;* &quot;-&quot;??_);_(@_)"/>
    <numFmt numFmtId="184" formatCode="&quot;$&quot;\ #,##0_-;[Red]&quot;$&quot;\ #,##0\-"/>
    <numFmt numFmtId="185" formatCode="&quot;$&quot;#,##0.00_);[Red]\(&quot;$&quot;#,##0.00\)"/>
    <numFmt numFmtId="186" formatCode="#\ ??/??"/>
    <numFmt numFmtId="187" formatCode="#,##0_ ;[Red]\-#,##0\ "/>
    <numFmt numFmtId="188" formatCode="\$#,##0;\(\$#,##0\)"/>
    <numFmt numFmtId="189" formatCode="#,##0;\(#,##0\)"/>
    <numFmt numFmtId="190" formatCode="_-* #,##0_-;\-* #,##0_-;_-* &quot;-&quot;_-;_-@_-"/>
    <numFmt numFmtId="191" formatCode="#,##0.00_);[Red]\(#,##0.00\)"/>
    <numFmt numFmtId="192" formatCode="_-* #,##0.00_-;\-* #,##0.00_-;_-* &quot;-&quot;??_-;_-@_-"/>
    <numFmt numFmtId="193" formatCode="_-&quot;$&quot;\ * #,##0.00_-;_-&quot;$&quot;\ * #,##0.00\-;_-&quot;$&quot;\ * &quot;-&quot;??_-;_-@_-"/>
    <numFmt numFmtId="194" formatCode="#,##0.00_ ;\-#,##0.00;;"/>
    <numFmt numFmtId="195" formatCode="&quot;$&quot;#,##0_);[Red]\(&quot;$&quot;#,##0\)"/>
    <numFmt numFmtId="196" formatCode="_(&quot;$&quot;* #,##0_);_(&quot;$&quot;* \(#,##0\);_(&quot;$&quot;* &quot;-&quot;_);_(@_)"/>
    <numFmt numFmtId="197" formatCode="#,##0_ "/>
    <numFmt numFmtId="198" formatCode="#,##0.000000"/>
    <numFmt numFmtId="199" formatCode="_(* #,##0_);_(* \(#,##0\);_(* &quot;-&quot;_);_(@_)"/>
    <numFmt numFmtId="200" formatCode="#,##0.000"/>
    <numFmt numFmtId="201" formatCode="0\.0,&quot;0&quot;"/>
    <numFmt numFmtId="202" formatCode="0.0"/>
    <numFmt numFmtId="203" formatCode="_ * #,##0_ ;_ * \-#,##0_ ;_ * &quot;-&quot;??_ ;_ @_ "/>
    <numFmt numFmtId="204" formatCode="0_ "/>
    <numFmt numFmtId="205" formatCode="0.00_ "/>
  </numFmts>
  <fonts count="13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4"/>
      <name val="宋体"/>
      <charset val="134"/>
    </font>
    <font>
      <sz val="12"/>
      <color theme="1"/>
      <name val="宋体"/>
      <charset val="134"/>
    </font>
    <font>
      <sz val="14"/>
      <color theme="1"/>
      <name val="宋体"/>
      <charset val="134"/>
    </font>
    <font>
      <sz val="12"/>
      <color indexed="8"/>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rgb="FF000000"/>
      <name val="宋体"/>
      <charset val="134"/>
    </font>
    <font>
      <sz val="12"/>
      <color rgb="FF000000"/>
      <name val="Times New Roma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MS Serif"/>
      <charset val="134"/>
    </font>
    <font>
      <b/>
      <sz val="14"/>
      <name val="Times New Roman"/>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sz val="10"/>
      <color rgb="FF000000"/>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Times New Roman"/>
      <charset val="134"/>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b/>
      <sz val="14"/>
      <color indexed="8"/>
      <name val="Times New Roman"/>
      <charset val="134"/>
    </font>
    <font>
      <sz val="14"/>
      <color theme="1"/>
      <name val="Times New Roman"/>
      <charset val="134"/>
    </font>
    <font>
      <sz val="14"/>
      <color indexed="8"/>
      <name val="Times New Roman"/>
      <charset val="134"/>
    </font>
    <font>
      <sz val="14"/>
      <color indexed="10"/>
      <name val="宋体"/>
      <charset val="134"/>
    </font>
    <font>
      <sz val="12"/>
      <color rgb="FFFF0000"/>
      <name val="宋体"/>
      <charset val="134"/>
    </font>
    <font>
      <sz val="18"/>
      <name val="黑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63" fillId="5" borderId="16" applyNumberFormat="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0" borderId="17" applyNumberFormat="0" applyFill="0" applyAlignment="0" applyProtection="0">
      <alignment vertical="center"/>
    </xf>
    <xf numFmtId="44" fontId="1" fillId="0" borderId="0" applyFont="0" applyFill="0" applyBorder="0" applyAlignment="0" applyProtection="0">
      <alignment vertical="center"/>
    </xf>
    <xf numFmtId="0" fontId="11" fillId="0" borderId="0">
      <alignment vertical="center"/>
    </xf>
    <xf numFmtId="0" fontId="67" fillId="0" borderId="0">
      <alignment vertical="center"/>
    </xf>
    <xf numFmtId="0" fontId="68" fillId="0" borderId="18" applyNumberFormat="0" applyFill="0" applyProtection="0">
      <alignment horizontal="center"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70" fillId="8" borderId="0" applyNumberFormat="0" applyBorder="0" applyAlignment="0" applyProtection="0">
      <alignment vertical="center"/>
    </xf>
    <xf numFmtId="0" fontId="65" fillId="9" borderId="0" applyNumberFormat="0" applyBorder="0" applyAlignment="0" applyProtection="0">
      <alignment vertical="center"/>
    </xf>
    <xf numFmtId="9" fontId="11" fillId="0" borderId="0" applyFont="0" applyFill="0" applyBorder="0" applyAlignment="0" applyProtection="0">
      <alignment vertical="center"/>
    </xf>
    <xf numFmtId="0" fontId="71" fillId="0" borderId="0">
      <alignment horizontal="center" vertical="center" wrapText="1"/>
      <protection locked="0"/>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8" fillId="12" borderId="0" applyNumberFormat="0" applyBorder="0" applyAlignment="0" applyProtection="0">
      <alignment vertical="center"/>
    </xf>
    <xf numFmtId="0" fontId="11" fillId="0" borderId="0">
      <alignment vertical="center"/>
    </xf>
    <xf numFmtId="0" fontId="67" fillId="0" borderId="0">
      <alignment vertical="center"/>
    </xf>
    <xf numFmtId="0" fontId="8" fillId="13" borderId="0" applyNumberFormat="0" applyBorder="0" applyAlignment="0" applyProtection="0">
      <alignment vertical="center"/>
    </xf>
    <xf numFmtId="0" fontId="11" fillId="0" borderId="0">
      <alignment vertical="center"/>
    </xf>
    <xf numFmtId="41" fontId="1" fillId="0" borderId="0" applyFont="0" applyFill="0" applyBorder="0" applyAlignment="0" applyProtection="0">
      <alignment vertical="center"/>
    </xf>
    <xf numFmtId="0" fontId="0" fillId="0" borderId="0">
      <alignment vertical="center"/>
    </xf>
    <xf numFmtId="0" fontId="70" fillId="14" borderId="0" applyNumberFormat="0" applyBorder="0" applyAlignment="0" applyProtection="0">
      <alignment vertical="center"/>
    </xf>
    <xf numFmtId="0" fontId="74" fillId="15" borderId="0" applyNumberFormat="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75" fillId="16" borderId="0" applyNumberFormat="0" applyBorder="0" applyAlignment="0" applyProtection="0">
      <alignment vertical="center"/>
    </xf>
    <xf numFmtId="0" fontId="65" fillId="17" borderId="0" applyNumberFormat="0" applyBorder="0" applyAlignment="0" applyProtection="0">
      <alignment vertical="center"/>
    </xf>
    <xf numFmtId="0" fontId="76" fillId="0" borderId="0" applyNumberFormat="0" applyFill="0" applyBorder="0" applyAlignment="0" applyProtection="0">
      <alignment vertical="center"/>
    </xf>
    <xf numFmtId="0" fontId="77" fillId="12" borderId="1" applyNumberFormat="0" applyBorder="0" applyAlignment="0" applyProtection="0">
      <alignment vertical="center"/>
    </xf>
    <xf numFmtId="0" fontId="72" fillId="18" borderId="0" applyNumberFormat="0" applyBorder="0" applyAlignment="0" applyProtection="0">
      <alignment vertical="center"/>
    </xf>
    <xf numFmtId="0" fontId="65" fillId="19" borderId="0" applyNumberFormat="0" applyBorder="0" applyAlignment="0" applyProtection="0">
      <alignment vertical="center"/>
    </xf>
    <xf numFmtId="0" fontId="64" fillId="17" borderId="0" applyNumberFormat="0" applyBorder="0" applyAlignment="0" applyProtection="0">
      <alignment vertical="center"/>
    </xf>
    <xf numFmtId="177" fontId="78" fillId="0" borderId="18" applyFill="0" applyProtection="0">
      <alignment horizontal="right" vertical="center"/>
    </xf>
    <xf numFmtId="9" fontId="11" fillId="0" borderId="0" applyFont="0" applyFill="0" applyBorder="0" applyAlignment="0" applyProtection="0">
      <alignment vertical="center"/>
    </xf>
    <xf numFmtId="0" fontId="79" fillId="0" borderId="0" applyNumberFormat="0" applyFill="0" applyBorder="0" applyAlignment="0" applyProtection="0">
      <alignment vertical="center"/>
    </xf>
    <xf numFmtId="0" fontId="65" fillId="9" borderId="0" applyNumberFormat="0" applyBorder="0" applyAlignment="0" applyProtection="0">
      <alignment vertical="center"/>
    </xf>
    <xf numFmtId="0" fontId="80" fillId="20" borderId="0" applyNumberFormat="0" applyBorder="0" applyAlignment="0" applyProtection="0">
      <alignment vertical="center"/>
    </xf>
    <xf numFmtId="0" fontId="81" fillId="1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1" fillId="23" borderId="20" applyNumberFormat="0" applyFont="0" applyAlignment="0" applyProtection="0">
      <alignment vertical="center"/>
    </xf>
    <xf numFmtId="0" fontId="11" fillId="0" borderId="0">
      <alignment vertical="center"/>
    </xf>
    <xf numFmtId="0" fontId="82" fillId="0" borderId="0">
      <alignment vertical="center"/>
    </xf>
    <xf numFmtId="0" fontId="75" fillId="24" borderId="0" applyNumberFormat="0" applyBorder="0" applyAlignment="0" applyProtection="0">
      <alignment vertical="center"/>
    </xf>
    <xf numFmtId="0" fontId="65" fillId="17" borderId="0" applyNumberFormat="0" applyBorder="0" applyAlignment="0" applyProtection="0">
      <alignment vertical="center"/>
    </xf>
    <xf numFmtId="0" fontId="65" fillId="25"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11" fillId="0" borderId="0" applyFont="0" applyFill="0" applyBorder="0" applyAlignment="0" applyProtection="0">
      <alignment vertical="center"/>
    </xf>
    <xf numFmtId="0" fontId="65" fillId="19" borderId="0" applyNumberFormat="0" applyBorder="0" applyAlignment="0" applyProtection="0">
      <alignment vertical="center"/>
    </xf>
    <xf numFmtId="0" fontId="11" fillId="0" borderId="0">
      <alignment vertical="center"/>
    </xf>
    <xf numFmtId="0" fontId="11" fillId="0" borderId="0">
      <alignment vertical="center"/>
    </xf>
    <xf numFmtId="0" fontId="85" fillId="0" borderId="0" applyNumberFormat="0" applyFill="0" applyBorder="0" applyAlignment="0" applyProtection="0">
      <alignment vertical="center"/>
    </xf>
    <xf numFmtId="0" fontId="11" fillId="0" borderId="0">
      <alignment vertical="center"/>
    </xf>
    <xf numFmtId="0" fontId="64" fillId="20" borderId="0" applyNumberFormat="0" applyBorder="0" applyAlignment="0" applyProtection="0">
      <alignment vertical="center"/>
    </xf>
    <xf numFmtId="0" fontId="86" fillId="0" borderId="0" applyNumberFormat="0" applyFill="0" applyBorder="0" applyAlignment="0" applyProtection="0">
      <alignment vertical="center"/>
    </xf>
    <xf numFmtId="0" fontId="87" fillId="0" borderId="21" applyNumberFormat="0" applyFill="0" applyAlignment="0" applyProtection="0">
      <alignment vertical="center"/>
    </xf>
    <xf numFmtId="0" fontId="65" fillId="25"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22" applyNumberFormat="0" applyFill="0" applyAlignment="0" applyProtection="0">
      <alignment vertical="center"/>
    </xf>
    <xf numFmtId="9" fontId="11" fillId="0" borderId="0" applyFont="0" applyFill="0" applyBorder="0" applyAlignment="0" applyProtection="0">
      <alignment vertical="center"/>
    </xf>
    <xf numFmtId="0" fontId="90" fillId="0" borderId="22" applyNumberFormat="0" applyFill="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64" fillId="20" borderId="0" applyNumberFormat="0" applyBorder="0" applyAlignment="0" applyProtection="0">
      <alignment vertical="center"/>
    </xf>
    <xf numFmtId="0" fontId="82" fillId="0" borderId="0">
      <alignment vertical="center"/>
    </xf>
    <xf numFmtId="0" fontId="91" fillId="20" borderId="0" applyNumberFormat="0" applyBorder="0" applyAlignment="0" applyProtection="0">
      <alignment vertical="center"/>
    </xf>
    <xf numFmtId="0" fontId="65" fillId="9" borderId="0" applyNumberFormat="0" applyBorder="0" applyAlignment="0" applyProtection="0">
      <alignment vertical="center"/>
    </xf>
    <xf numFmtId="0" fontId="75" fillId="26" borderId="0" applyNumberFormat="0" applyBorder="0" applyAlignment="0" applyProtection="0">
      <alignment vertical="center"/>
    </xf>
    <xf numFmtId="0" fontId="65" fillId="17" borderId="0" applyNumberFormat="0" applyBorder="0" applyAlignment="0" applyProtection="0">
      <alignment vertical="center"/>
    </xf>
    <xf numFmtId="0" fontId="83" fillId="0" borderId="23" applyNumberFormat="0" applyFill="0" applyAlignment="0" applyProtection="0">
      <alignment vertical="center"/>
    </xf>
    <xf numFmtId="9" fontId="11" fillId="0" borderId="0" applyFont="0" applyFill="0" applyBorder="0" applyAlignment="0" applyProtection="0">
      <alignment vertical="center"/>
    </xf>
    <xf numFmtId="0" fontId="75" fillId="27" borderId="0" applyNumberFormat="0" applyBorder="0" applyAlignment="0" applyProtection="0">
      <alignment vertical="center"/>
    </xf>
    <xf numFmtId="0" fontId="65" fillId="17" borderId="0" applyNumberFormat="0" applyBorder="0" applyAlignment="0" applyProtection="0">
      <alignment vertical="center"/>
    </xf>
    <xf numFmtId="0" fontId="92" fillId="28" borderId="24" applyNumberFormat="0" applyAlignment="0" applyProtection="0">
      <alignment vertical="center"/>
    </xf>
    <xf numFmtId="0" fontId="93" fillId="28" borderId="16" applyNumberFormat="0" applyAlignment="0" applyProtection="0">
      <alignment vertical="center"/>
    </xf>
    <xf numFmtId="0" fontId="0" fillId="25" borderId="0" applyNumberFormat="0" applyBorder="0" applyAlignment="0" applyProtection="0">
      <alignment vertical="center"/>
    </xf>
    <xf numFmtId="0" fontId="94" fillId="29" borderId="25" applyNumberFormat="0" applyAlignment="0" applyProtection="0">
      <alignment vertical="center"/>
    </xf>
    <xf numFmtId="0" fontId="70" fillId="3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75" fillId="31" borderId="0" applyNumberFormat="0" applyBorder="0" applyAlignment="0" applyProtection="0">
      <alignment vertical="center"/>
    </xf>
    <xf numFmtId="0" fontId="95" fillId="0" borderId="0" applyNumberFormat="0" applyFill="0" applyBorder="0" applyAlignment="0" applyProtection="0">
      <alignment vertical="center"/>
    </xf>
    <xf numFmtId="0" fontId="96" fillId="0" borderId="26">
      <alignment horizontal="center" vertical="center"/>
    </xf>
    <xf numFmtId="0" fontId="97" fillId="0" borderId="27" applyNumberFormat="0" applyFill="0" applyAlignment="0" applyProtection="0">
      <alignment vertical="center"/>
    </xf>
    <xf numFmtId="0" fontId="64" fillId="21" borderId="0" applyNumberFormat="0" applyBorder="0" applyAlignment="0" applyProtection="0">
      <alignment vertical="center"/>
    </xf>
    <xf numFmtId="0" fontId="91" fillId="32" borderId="0" applyNumberFormat="0" applyBorder="0" applyAlignment="0" applyProtection="0">
      <alignment vertical="center"/>
    </xf>
    <xf numFmtId="0" fontId="98" fillId="0" borderId="28" applyNumberFormat="0" applyFill="0" applyAlignment="0" applyProtection="0">
      <alignment vertical="center"/>
    </xf>
    <xf numFmtId="0" fontId="99" fillId="33" borderId="0" applyNumberFormat="0" applyBorder="0" applyAlignment="0" applyProtection="0">
      <alignment vertical="center"/>
    </xf>
    <xf numFmtId="0" fontId="73" fillId="11" borderId="0" applyNumberFormat="0" applyBorder="0" applyAlignment="0" applyProtection="0">
      <alignment vertical="center"/>
    </xf>
    <xf numFmtId="0" fontId="0" fillId="10" borderId="0" applyNumberFormat="0" applyBorder="0" applyAlignment="0" applyProtection="0">
      <alignment vertical="center"/>
    </xf>
    <xf numFmtId="0" fontId="100" fillId="13" borderId="29" applyNumberFormat="0" applyAlignment="0" applyProtection="0">
      <alignment vertical="center"/>
    </xf>
    <xf numFmtId="0" fontId="101" fillId="34" borderId="0" applyNumberFormat="0" applyBorder="0" applyAlignment="0" applyProtection="0">
      <alignment vertical="center"/>
    </xf>
    <xf numFmtId="0" fontId="70" fillId="35" borderId="0" applyNumberFormat="0" applyBorder="0" applyAlignment="0" applyProtection="0">
      <alignment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11" fillId="0" borderId="0">
      <alignment vertical="center"/>
    </xf>
    <xf numFmtId="0" fontId="75" fillId="36" borderId="0" applyNumberFormat="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0" borderId="6" applyNumberFormat="0" applyFill="0" applyProtection="0">
      <alignment horizontal="right" vertical="center"/>
    </xf>
    <xf numFmtId="0" fontId="70" fillId="37" borderId="0" applyNumberFormat="0" applyBorder="0" applyAlignment="0" applyProtection="0">
      <alignment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66" fillId="0" borderId="17" applyNumberFormat="0" applyFill="0" applyAlignment="0" applyProtection="0">
      <alignment vertical="center"/>
    </xf>
    <xf numFmtId="0" fontId="8" fillId="12" borderId="0" applyNumberFormat="0" applyBorder="0" applyAlignment="0" applyProtection="0">
      <alignment vertical="center"/>
    </xf>
    <xf numFmtId="0" fontId="70" fillId="38" borderId="0" applyNumberFormat="0" applyBorder="0" applyAlignment="0" applyProtection="0">
      <alignment vertical="center"/>
    </xf>
    <xf numFmtId="0" fontId="102" fillId="0" borderId="0" applyNumberFormat="0" applyFill="0" applyBorder="0" applyAlignment="0" applyProtection="0">
      <alignment vertical="center"/>
    </xf>
    <xf numFmtId="0" fontId="70" fillId="39" borderId="0" applyNumberFormat="0" applyBorder="0" applyAlignment="0" applyProtection="0">
      <alignment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70" fillId="40" borderId="0" applyNumberFormat="0" applyBorder="0" applyAlignment="0" applyProtection="0">
      <alignment vertical="center"/>
    </xf>
    <xf numFmtId="0" fontId="103" fillId="19" borderId="30" applyNumberFormat="0" applyAlignment="0" applyProtection="0">
      <alignment vertical="center"/>
    </xf>
    <xf numFmtId="0" fontId="8" fillId="13" borderId="0" applyNumberFormat="0" applyBorder="0" applyAlignment="0" applyProtection="0">
      <alignment vertical="center"/>
    </xf>
    <xf numFmtId="0" fontId="91" fillId="32" borderId="0" applyNumberFormat="0" applyBorder="0" applyAlignment="0" applyProtection="0">
      <alignment vertical="center"/>
    </xf>
    <xf numFmtId="0" fontId="75" fillId="41"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75" fillId="42" borderId="0" applyNumberFormat="0" applyBorder="0" applyAlignment="0" applyProtection="0">
      <alignment vertical="center"/>
    </xf>
    <xf numFmtId="0" fontId="8" fillId="13" borderId="0" applyNumberFormat="0" applyBorder="0" applyAlignment="0" applyProtection="0">
      <alignment vertical="center"/>
    </xf>
    <xf numFmtId="0" fontId="81" fillId="10" borderId="0" applyNumberFormat="0" applyBorder="0" applyAlignment="0" applyProtection="0">
      <alignment vertical="center"/>
    </xf>
    <xf numFmtId="0" fontId="70" fillId="43" borderId="0" applyNumberFormat="0" applyBorder="0" applyAlignment="0" applyProtection="0">
      <alignment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70" fillId="44" borderId="0" applyNumberFormat="0" applyBorder="0" applyAlignment="0" applyProtection="0">
      <alignment vertical="center"/>
    </xf>
    <xf numFmtId="0" fontId="75" fillId="45" borderId="0" applyNumberFormat="0" applyBorder="0" applyAlignment="0" applyProtection="0">
      <alignment vertical="center"/>
    </xf>
    <xf numFmtId="0" fontId="104" fillId="13" borderId="31" applyNumberFormat="0" applyAlignment="0" applyProtection="0">
      <alignment vertical="center"/>
    </xf>
    <xf numFmtId="0" fontId="9" fillId="0" borderId="0">
      <alignment vertical="center"/>
    </xf>
    <xf numFmtId="0" fontId="64" fillId="13" borderId="0" applyNumberFormat="0" applyBorder="0" applyAlignment="0" applyProtection="0">
      <alignment vertical="center"/>
    </xf>
    <xf numFmtId="0" fontId="11" fillId="0" borderId="0">
      <alignment vertical="center"/>
    </xf>
    <xf numFmtId="0" fontId="70" fillId="46" borderId="0" applyNumberFormat="0" applyBorder="0" applyAlignment="0" applyProtection="0">
      <alignment vertical="center"/>
    </xf>
    <xf numFmtId="0" fontId="87" fillId="0" borderId="21" applyNumberFormat="0" applyFill="0" applyAlignment="0" applyProtection="0">
      <alignment vertical="center"/>
    </xf>
    <xf numFmtId="0" fontId="75" fillId="47" borderId="0" applyNumberFormat="0" applyBorder="0" applyAlignment="0" applyProtection="0">
      <alignment vertical="center"/>
    </xf>
    <xf numFmtId="0" fontId="65" fillId="17" borderId="0" applyNumberFormat="0" applyBorder="0" applyAlignment="0" applyProtection="0">
      <alignment vertical="center"/>
    </xf>
    <xf numFmtId="0" fontId="75" fillId="48" borderId="0" applyNumberFormat="0" applyBorder="0" applyAlignment="0" applyProtection="0">
      <alignment vertical="center"/>
    </xf>
    <xf numFmtId="0" fontId="70" fillId="49" borderId="0" applyNumberFormat="0" applyBorder="0" applyAlignment="0" applyProtection="0">
      <alignment vertical="center"/>
    </xf>
    <xf numFmtId="0" fontId="105" fillId="0" borderId="0">
      <alignment vertical="center"/>
    </xf>
    <xf numFmtId="0" fontId="87" fillId="0" borderId="21" applyNumberFormat="0" applyFill="0" applyAlignment="0" applyProtection="0">
      <alignment vertical="center"/>
    </xf>
    <xf numFmtId="0" fontId="75" fillId="50" borderId="0" applyNumberFormat="0" applyBorder="0" applyAlignment="0" applyProtection="0">
      <alignment vertical="center"/>
    </xf>
    <xf numFmtId="0" fontId="65" fillId="17" borderId="0" applyNumberFormat="0" applyBorder="0" applyAlignment="0" applyProtection="0">
      <alignment vertical="center"/>
    </xf>
    <xf numFmtId="0" fontId="73" fillId="11" borderId="0" applyNumberFormat="0" applyBorder="0" applyAlignment="0" applyProtection="0">
      <alignment vertical="center"/>
    </xf>
    <xf numFmtId="0" fontId="8" fillId="12" borderId="0" applyNumberFormat="0" applyBorder="0" applyAlignment="0" applyProtection="0">
      <alignment vertical="center"/>
    </xf>
    <xf numFmtId="0" fontId="11" fillId="0" borderId="0">
      <alignment vertical="center"/>
    </xf>
    <xf numFmtId="0" fontId="67" fillId="0" borderId="0">
      <alignment vertical="center"/>
    </xf>
    <xf numFmtId="0" fontId="82" fillId="0" borderId="0">
      <alignment vertical="center"/>
    </xf>
    <xf numFmtId="0" fontId="105" fillId="0" borderId="0">
      <alignment vertical="center"/>
    </xf>
    <xf numFmtId="0" fontId="105" fillId="0" borderId="0">
      <alignment vertical="center"/>
    </xf>
    <xf numFmtId="0" fontId="82" fillId="0" borderId="0">
      <alignment vertical="center"/>
    </xf>
    <xf numFmtId="9" fontId="11" fillId="0" borderId="0" applyFont="0" applyFill="0" applyBorder="0" applyAlignment="0" applyProtection="0">
      <alignment vertical="center"/>
    </xf>
    <xf numFmtId="0" fontId="8" fillId="12" borderId="0" applyNumberFormat="0" applyBorder="0" applyAlignment="0" applyProtection="0">
      <alignment vertical="center"/>
    </xf>
    <xf numFmtId="0" fontId="67" fillId="0" borderId="0">
      <alignment vertical="center"/>
    </xf>
    <xf numFmtId="0" fontId="11" fillId="0" borderId="0">
      <alignment vertical="center"/>
    </xf>
    <xf numFmtId="9" fontId="11" fillId="0" borderId="0" applyFont="0" applyFill="0" applyBorder="0" applyAlignment="0" applyProtection="0">
      <alignment vertical="center"/>
    </xf>
    <xf numFmtId="0" fontId="67"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7" fillId="0" borderId="0">
      <alignment vertical="center"/>
    </xf>
    <xf numFmtId="0" fontId="106" fillId="0" borderId="0" applyNumberFormat="0" applyFill="0" applyBorder="0" applyAlignment="0" applyProtection="0">
      <alignment vertical="top"/>
      <protection locked="0"/>
    </xf>
    <xf numFmtId="49" fontId="11" fillId="0" borderId="0" applyFont="0" applyFill="0" applyBorder="0" applyAlignment="0" applyProtection="0">
      <alignment vertical="center"/>
    </xf>
    <xf numFmtId="0" fontId="82" fillId="0" borderId="0">
      <alignment vertical="center"/>
    </xf>
    <xf numFmtId="0" fontId="0" fillId="0" borderId="0">
      <alignment vertical="center"/>
    </xf>
    <xf numFmtId="0" fontId="73" fillId="11" borderId="0" applyNumberFormat="0" applyBorder="0" applyAlignment="0" applyProtection="0">
      <alignment vertical="center"/>
    </xf>
    <xf numFmtId="0" fontId="8" fillId="12" borderId="0" applyNumberFormat="0" applyBorder="0" applyAlignment="0" applyProtection="0">
      <alignment vertical="center"/>
    </xf>
    <xf numFmtId="0" fontId="11" fillId="0" borderId="0">
      <alignment vertical="center"/>
    </xf>
    <xf numFmtId="0" fontId="67" fillId="0" borderId="0">
      <alignment vertical="center"/>
    </xf>
    <xf numFmtId="9" fontId="11" fillId="0" borderId="0" applyFont="0" applyFill="0" applyBorder="0" applyAlignment="0" applyProtection="0">
      <alignment vertical="center"/>
    </xf>
    <xf numFmtId="0" fontId="11" fillId="0" borderId="0">
      <alignment vertical="center"/>
    </xf>
    <xf numFmtId="0" fontId="107" fillId="20" borderId="0" applyNumberFormat="0" applyBorder="0" applyAlignment="0" applyProtection="0">
      <alignment vertical="center"/>
    </xf>
    <xf numFmtId="0" fontId="67" fillId="0" borderId="0">
      <alignment vertical="center"/>
    </xf>
    <xf numFmtId="0" fontId="67" fillId="0" borderId="0">
      <alignment vertical="center"/>
    </xf>
    <xf numFmtId="0" fontId="65" fillId="9" borderId="0" applyNumberFormat="0" applyBorder="0" applyAlignment="0" applyProtection="0">
      <alignment vertical="center"/>
    </xf>
    <xf numFmtId="0" fontId="106" fillId="0" borderId="0" applyNumberFormat="0" applyFill="0" applyBorder="0" applyAlignment="0" applyProtection="0">
      <alignment vertical="top"/>
      <protection locked="0"/>
    </xf>
    <xf numFmtId="49" fontId="11" fillId="0" borderId="0" applyFont="0" applyFill="0" applyBorder="0" applyAlignment="0" applyProtection="0">
      <alignment vertical="center"/>
    </xf>
    <xf numFmtId="0" fontId="65" fillId="25" borderId="0" applyNumberFormat="0" applyBorder="0" applyAlignment="0" applyProtection="0">
      <alignment vertical="center"/>
    </xf>
    <xf numFmtId="0" fontId="67" fillId="0" borderId="0">
      <alignment vertical="center"/>
    </xf>
    <xf numFmtId="0" fontId="11" fillId="0" borderId="0">
      <alignment vertical="center"/>
    </xf>
    <xf numFmtId="0" fontId="67" fillId="0" borderId="0">
      <alignment vertical="center"/>
    </xf>
    <xf numFmtId="0" fontId="11" fillId="0" borderId="0">
      <alignment vertical="center"/>
    </xf>
    <xf numFmtId="0" fontId="67" fillId="0" borderId="0">
      <alignment vertical="center"/>
    </xf>
    <xf numFmtId="0" fontId="108" fillId="0" borderId="32" applyNumberFormat="0" applyFill="0" applyAlignment="0" applyProtection="0">
      <alignment vertical="center"/>
    </xf>
    <xf numFmtId="0" fontId="67" fillId="0" borderId="0">
      <alignment vertical="center"/>
    </xf>
    <xf numFmtId="9" fontId="11" fillId="0" borderId="0" applyFont="0" applyFill="0" applyBorder="0" applyAlignment="0" applyProtection="0">
      <alignment vertical="center"/>
    </xf>
    <xf numFmtId="10" fontId="11" fillId="0" borderId="0" applyFont="0" applyFill="0" applyBorder="0" applyAlignment="0" applyProtection="0">
      <alignment vertical="center"/>
    </xf>
    <xf numFmtId="0" fontId="67" fillId="0" borderId="0">
      <alignment vertical="center"/>
    </xf>
    <xf numFmtId="0" fontId="65" fillId="9"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67" fillId="0" borderId="0">
      <alignment vertical="center"/>
    </xf>
    <xf numFmtId="0" fontId="67" fillId="0" borderId="0">
      <alignment vertical="center"/>
    </xf>
    <xf numFmtId="0" fontId="65" fillId="7" borderId="0" applyNumberFormat="0" applyBorder="0" applyAlignment="0" applyProtection="0">
      <alignment vertical="center"/>
    </xf>
    <xf numFmtId="0" fontId="78" fillId="0" borderId="0">
      <alignment vertical="center"/>
    </xf>
    <xf numFmtId="0" fontId="109" fillId="0" borderId="0" applyNumberFormat="0" applyFill="0" applyBorder="0" applyAlignment="0" applyProtection="0">
      <alignment vertical="center"/>
    </xf>
    <xf numFmtId="0" fontId="82" fillId="0" borderId="0">
      <alignment vertical="center"/>
    </xf>
    <xf numFmtId="0" fontId="0" fillId="10" borderId="0" applyNumberFormat="0" applyBorder="0" applyAlignment="0" applyProtection="0">
      <alignment vertical="center"/>
    </xf>
    <xf numFmtId="0" fontId="11" fillId="0" borderId="0">
      <alignment vertical="center"/>
    </xf>
    <xf numFmtId="0" fontId="69" fillId="0" borderId="19" applyNumberFormat="0" applyFill="0" applyAlignment="0" applyProtection="0">
      <alignment vertical="center"/>
    </xf>
    <xf numFmtId="0" fontId="0" fillId="10" borderId="0" applyNumberFormat="0" applyBorder="0" applyAlignment="0" applyProtection="0">
      <alignment vertical="center"/>
    </xf>
    <xf numFmtId="0" fontId="8" fillId="51" borderId="0" applyNumberFormat="0" applyBorder="0" applyAlignment="0" applyProtection="0">
      <alignment vertical="center"/>
    </xf>
    <xf numFmtId="0" fontId="0" fillId="51" borderId="0" applyNumberFormat="0" applyBorder="0" applyAlignment="0" applyProtection="0">
      <alignment vertical="center"/>
    </xf>
    <xf numFmtId="0" fontId="64"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4" fillId="53" borderId="0" applyNumberFormat="0" applyBorder="0" applyAlignment="0" applyProtection="0">
      <alignment vertical="center"/>
    </xf>
    <xf numFmtId="0" fontId="0" fillId="20" borderId="0" applyNumberFormat="0" applyBorder="0" applyAlignment="0" applyProtection="0">
      <alignment vertical="center"/>
    </xf>
    <xf numFmtId="0" fontId="73" fillId="11" borderId="0" applyNumberFormat="0" applyBorder="0" applyAlignment="0" applyProtection="0">
      <alignment vertical="center"/>
    </xf>
    <xf numFmtId="0" fontId="0" fillId="12" borderId="0" applyNumberFormat="0" applyBorder="0" applyAlignment="0" applyProtection="0">
      <alignment vertical="center"/>
    </xf>
    <xf numFmtId="0" fontId="11" fillId="0" borderId="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11" fillId="0" borderId="0">
      <alignment vertical="center"/>
    </xf>
    <xf numFmtId="180" fontId="11" fillId="0" borderId="0" applyFont="0" applyFill="0" applyBorder="0" applyAlignment="0" applyProtection="0">
      <alignment vertical="center"/>
    </xf>
    <xf numFmtId="0" fontId="0" fillId="18" borderId="0" applyNumberFormat="0" applyBorder="0" applyAlignment="0" applyProtection="0">
      <alignment vertical="center"/>
    </xf>
    <xf numFmtId="0" fontId="11" fillId="0" borderId="0">
      <alignment vertical="center"/>
    </xf>
    <xf numFmtId="0" fontId="0" fillId="32" borderId="0" applyNumberFormat="0" applyBorder="0" applyAlignment="0" applyProtection="0">
      <alignment vertical="center"/>
    </xf>
    <xf numFmtId="0" fontId="11" fillId="0" borderId="0">
      <alignment vertical="center"/>
    </xf>
    <xf numFmtId="0" fontId="65"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8" fillId="12" borderId="0" applyNumberFormat="0" applyBorder="0" applyAlignment="0" applyProtection="0">
      <alignment vertical="center"/>
    </xf>
    <xf numFmtId="0" fontId="0" fillId="18" borderId="0" applyNumberFormat="0" applyBorder="0" applyAlignment="0" applyProtection="0">
      <alignment vertical="center"/>
    </xf>
    <xf numFmtId="0" fontId="84"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11" borderId="0" applyNumberFormat="0" applyBorder="0" applyAlignment="0" applyProtection="0">
      <alignment vertical="center"/>
    </xf>
    <xf numFmtId="0" fontId="11" fillId="0" borderId="0">
      <alignment vertical="center"/>
    </xf>
    <xf numFmtId="0" fontId="0" fillId="11" borderId="0" applyNumberFormat="0" applyBorder="0" applyAlignment="0" applyProtection="0">
      <alignment vertical="center"/>
    </xf>
    <xf numFmtId="0" fontId="65" fillId="9" borderId="0" applyNumberFormat="0" applyBorder="0" applyAlignment="0" applyProtection="0">
      <alignment vertical="center"/>
    </xf>
    <xf numFmtId="0" fontId="0" fillId="25" borderId="0" applyNumberFormat="0" applyBorder="0" applyAlignment="0" applyProtection="0">
      <alignment vertical="center"/>
    </xf>
    <xf numFmtId="0" fontId="110" fillId="0" borderId="1">
      <alignment horizontal="left" vertical="center"/>
    </xf>
    <xf numFmtId="0" fontId="0" fillId="20" borderId="0" applyNumberFormat="0" applyBorder="0" applyAlignment="0" applyProtection="0">
      <alignment vertical="center"/>
    </xf>
    <xf numFmtId="0" fontId="11" fillId="0" borderId="0">
      <alignment vertical="center"/>
    </xf>
    <xf numFmtId="0" fontId="0" fillId="20" borderId="0" applyNumberFormat="0" applyBorder="0" applyAlignment="0" applyProtection="0">
      <alignment vertical="center"/>
    </xf>
    <xf numFmtId="0" fontId="11" fillId="0" borderId="0">
      <alignment vertical="center"/>
    </xf>
    <xf numFmtId="0" fontId="0" fillId="22" borderId="0" applyNumberFormat="0" applyBorder="0" applyAlignment="0" applyProtection="0">
      <alignment vertical="center"/>
    </xf>
    <xf numFmtId="0" fontId="9" fillId="0" borderId="0">
      <alignment vertical="center"/>
    </xf>
    <xf numFmtId="0" fontId="0" fillId="53" borderId="0" applyNumberFormat="0" applyBorder="0" applyAlignment="0" applyProtection="0">
      <alignment vertical="center"/>
    </xf>
    <xf numFmtId="0" fontId="9"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lignment vertical="center"/>
    </xf>
    <xf numFmtId="0" fontId="104" fillId="13" borderId="31" applyNumberFormat="0" applyAlignment="0" applyProtection="0">
      <alignment vertical="center"/>
    </xf>
    <xf numFmtId="0" fontId="8" fillId="1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72" fillId="10" borderId="0" applyNumberFormat="0" applyBorder="0" applyAlignment="0" applyProtection="0">
      <alignment vertical="center"/>
    </xf>
    <xf numFmtId="0" fontId="104" fillId="13" borderId="31" applyNumberFormat="0" applyAlignment="0" applyProtection="0">
      <alignment vertical="center"/>
    </xf>
    <xf numFmtId="0" fontId="64" fillId="5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72" fillId="10" borderId="0" applyNumberFormat="0" applyBorder="0" applyAlignment="0" applyProtection="0">
      <alignment vertical="center"/>
    </xf>
    <xf numFmtId="0" fontId="0" fillId="18" borderId="0" applyNumberFormat="0" applyBorder="0" applyAlignment="0" applyProtection="0">
      <alignment vertical="center"/>
    </xf>
    <xf numFmtId="0" fontId="72" fillId="10" borderId="0" applyNumberFormat="0" applyBorder="0" applyAlignment="0" applyProtection="0">
      <alignment vertical="center"/>
    </xf>
    <xf numFmtId="0" fontId="108" fillId="0" borderId="32" applyNumberFormat="0" applyFill="0" applyAlignment="0" applyProtection="0">
      <alignment vertical="center"/>
    </xf>
    <xf numFmtId="9" fontId="11" fillId="0" borderId="0" applyFont="0" applyFill="0" applyBorder="0" applyAlignment="0" applyProtection="0">
      <alignment vertical="center"/>
    </xf>
    <xf numFmtId="0" fontId="73" fillId="11" borderId="0" applyNumberFormat="0" applyBorder="0" applyAlignment="0" applyProtection="0">
      <alignment vertical="center"/>
    </xf>
    <xf numFmtId="0" fontId="65" fillId="56" borderId="0" applyNumberFormat="0" applyBorder="0" applyAlignment="0" applyProtection="0">
      <alignment vertical="center"/>
    </xf>
    <xf numFmtId="9" fontId="11" fillId="0" borderId="0" applyFont="0" applyFill="0" applyBorder="0" applyAlignment="0" applyProtection="0">
      <alignment vertical="center"/>
    </xf>
    <xf numFmtId="0" fontId="73" fillId="11"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Alignment="0" applyProtection="0">
      <alignment vertical="center"/>
    </xf>
    <xf numFmtId="0" fontId="72" fillId="10" borderId="0" applyNumberFormat="0" applyBorder="0" applyAlignment="0" applyProtection="0">
      <alignment vertical="center"/>
    </xf>
    <xf numFmtId="0" fontId="64" fillId="11" borderId="0" applyNumberFormat="0" applyBorder="0" applyAlignment="0" applyProtection="0">
      <alignment vertical="center"/>
    </xf>
    <xf numFmtId="0" fontId="65" fillId="17" borderId="0" applyNumberFormat="0" applyBorder="0" applyAlignment="0" applyProtection="0">
      <alignment vertical="center"/>
    </xf>
    <xf numFmtId="0" fontId="100" fillId="13" borderId="29" applyNumberFormat="0" applyAlignment="0" applyProtection="0">
      <alignment vertical="center"/>
    </xf>
    <xf numFmtId="0" fontId="64" fillId="11" borderId="0" applyNumberFormat="0" applyBorder="0" applyAlignment="0" applyProtection="0">
      <alignment vertical="center"/>
    </xf>
    <xf numFmtId="0" fontId="78" fillId="0" borderId="6" applyNumberFormat="0" applyFill="0" applyProtection="0">
      <alignment horizontal="left" vertical="center"/>
    </xf>
    <xf numFmtId="0" fontId="95" fillId="0" borderId="33" applyNumberFormat="0" applyFill="0" applyAlignment="0" applyProtection="0">
      <alignment vertical="center"/>
    </xf>
    <xf numFmtId="0" fontId="72" fillId="10" borderId="0" applyNumberFormat="0" applyBorder="0" applyAlignment="0" applyProtection="0">
      <alignment vertical="center"/>
    </xf>
    <xf numFmtId="0" fontId="64" fillId="11" borderId="0" applyNumberFormat="0" applyBorder="0" applyAlignment="0" applyProtection="0">
      <alignment vertical="center"/>
    </xf>
    <xf numFmtId="9" fontId="11" fillId="0" borderId="0" applyFont="0" applyFill="0" applyBorder="0" applyAlignment="0" applyProtection="0">
      <alignment vertical="center"/>
    </xf>
    <xf numFmtId="0" fontId="64" fillId="11" borderId="0" applyNumberFormat="0" applyBorder="0" applyAlignment="0" applyProtection="0">
      <alignment vertical="center"/>
    </xf>
    <xf numFmtId="0" fontId="64" fillId="58" borderId="0" applyNumberFormat="0" applyBorder="0" applyAlignment="0" applyProtection="0">
      <alignment vertical="center"/>
    </xf>
    <xf numFmtId="181" fontId="0" fillId="0" borderId="0" applyFont="0" applyFill="0" applyBorder="0" applyAlignment="0" applyProtection="0">
      <alignment vertical="center"/>
    </xf>
    <xf numFmtId="0" fontId="64" fillId="58" borderId="0" applyNumberFormat="0" applyBorder="0" applyAlignment="0" applyProtection="0">
      <alignment vertical="center"/>
    </xf>
    <xf numFmtId="0" fontId="64" fillId="20" borderId="0" applyNumberFormat="0" applyBorder="0" applyAlignment="0" applyProtection="0">
      <alignment vertical="center"/>
    </xf>
    <xf numFmtId="0" fontId="65" fillId="17" borderId="0" applyNumberFormat="0" applyBorder="0" applyAlignment="0" applyProtection="0">
      <alignment vertical="center"/>
    </xf>
    <xf numFmtId="0" fontId="11" fillId="0" borderId="0">
      <alignment vertical="center"/>
    </xf>
    <xf numFmtId="0" fontId="100" fillId="13" borderId="29" applyNumberFormat="0" applyAlignment="0" applyProtection="0">
      <alignment vertical="center"/>
    </xf>
    <xf numFmtId="0" fontId="65" fillId="53" borderId="0" applyNumberFormat="0" applyBorder="0" applyAlignment="0" applyProtection="0">
      <alignment vertical="center"/>
    </xf>
    <xf numFmtId="0" fontId="0" fillId="0" borderId="0">
      <alignment vertical="center"/>
    </xf>
    <xf numFmtId="0" fontId="64" fillId="20" borderId="0" applyNumberFormat="0" applyBorder="0" applyAlignment="0" applyProtection="0">
      <alignment vertical="center"/>
    </xf>
    <xf numFmtId="0" fontId="0" fillId="0" borderId="0">
      <alignment vertical="center"/>
    </xf>
    <xf numFmtId="0" fontId="64" fillId="22" borderId="0" applyNumberFormat="0" applyBorder="0" applyAlignment="0" applyProtection="0">
      <alignment vertical="center"/>
    </xf>
    <xf numFmtId="0" fontId="0" fillId="12" borderId="34" applyNumberFormat="0" applyFont="0" applyAlignment="0" applyProtection="0">
      <alignment vertical="center"/>
    </xf>
    <xf numFmtId="0" fontId="64" fillId="53" borderId="0" applyNumberFormat="0" applyBorder="0" applyAlignment="0" applyProtection="0">
      <alignment vertical="center"/>
    </xf>
    <xf numFmtId="0" fontId="65" fillId="17"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8" fillId="51" borderId="0" applyNumberFormat="0" applyBorder="0" applyAlignment="0" applyProtection="0">
      <alignment vertical="center"/>
    </xf>
    <xf numFmtId="0" fontId="64" fillId="54" borderId="0" applyNumberFormat="0" applyBorder="0" applyAlignment="0" applyProtection="0">
      <alignment vertical="center"/>
    </xf>
    <xf numFmtId="0" fontId="8" fillId="51" borderId="0" applyNumberFormat="0" applyBorder="0" applyAlignment="0" applyProtection="0">
      <alignment vertical="center"/>
    </xf>
    <xf numFmtId="0" fontId="66" fillId="0" borderId="17" applyNumberFormat="0" applyFill="0" applyAlignment="0" applyProtection="0">
      <alignment vertical="center"/>
    </xf>
    <xf numFmtId="0" fontId="64" fillId="54" borderId="0" applyNumberFormat="0" applyBorder="0" applyAlignment="0" applyProtection="0">
      <alignment vertical="center"/>
    </xf>
    <xf numFmtId="0" fontId="64" fillId="21" borderId="0" applyNumberFormat="0" applyBorder="0" applyAlignment="0" applyProtection="0">
      <alignment vertical="center"/>
    </xf>
    <xf numFmtId="0" fontId="65" fillId="17" borderId="0" applyNumberFormat="0" applyBorder="0" applyAlignment="0" applyProtection="0">
      <alignment vertical="center"/>
    </xf>
    <xf numFmtId="0" fontId="64" fillId="21" borderId="0" applyNumberFormat="0" applyBorder="0" applyAlignment="0" applyProtection="0">
      <alignment vertical="center"/>
    </xf>
    <xf numFmtId="0" fontId="64" fillId="55" borderId="0" applyNumberFormat="0" applyBorder="0" applyAlignment="0" applyProtection="0">
      <alignment vertical="center"/>
    </xf>
    <xf numFmtId="0" fontId="11" fillId="0" borderId="0">
      <alignment vertical="center"/>
    </xf>
    <xf numFmtId="0" fontId="78" fillId="0" borderId="0" applyProtection="0">
      <alignment vertical="center"/>
    </xf>
    <xf numFmtId="0" fontId="87" fillId="0" borderId="21" applyNumberFormat="0" applyFill="0" applyAlignment="0" applyProtection="0">
      <alignment vertical="center"/>
    </xf>
    <xf numFmtId="0" fontId="64" fillId="13" borderId="0" applyNumberFormat="0" applyBorder="0" applyAlignment="0" applyProtection="0">
      <alignment vertical="center"/>
    </xf>
    <xf numFmtId="0" fontId="9" fillId="0" borderId="0">
      <alignment vertical="center"/>
    </xf>
    <xf numFmtId="0" fontId="64" fillId="1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64" fillId="13" borderId="0" applyNumberFormat="0" applyBorder="0" applyAlignment="0" applyProtection="0">
      <alignment vertical="center"/>
    </xf>
    <xf numFmtId="0" fontId="1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64" fillId="7" borderId="0" applyNumberFormat="0" applyBorder="0" applyAlignment="0" applyProtection="0">
      <alignment vertical="center"/>
    </xf>
    <xf numFmtId="0" fontId="111" fillId="0" borderId="14">
      <alignment horizontal="lef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111" fillId="0" borderId="14">
      <alignment horizontal="lef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7" borderId="0" applyNumberFormat="0" applyBorder="0" applyAlignment="0" applyProtection="0">
      <alignment vertical="center"/>
    </xf>
    <xf numFmtId="0" fontId="105" fillId="0" borderId="0">
      <alignment vertical="center"/>
      <protection locked="0"/>
    </xf>
    <xf numFmtId="0" fontId="65" fillId="9" borderId="0" applyNumberFormat="0" applyBorder="0" applyAlignment="0" applyProtection="0">
      <alignment vertical="center"/>
    </xf>
    <xf numFmtId="0" fontId="8" fillId="51" borderId="0" applyNumberFormat="0" applyBorder="0" applyAlignment="0" applyProtection="0">
      <alignment vertical="center"/>
    </xf>
    <xf numFmtId="0" fontId="64" fillId="52" borderId="0" applyNumberFormat="0" applyBorder="0" applyAlignment="0" applyProtection="0">
      <alignment vertical="center"/>
    </xf>
    <xf numFmtId="0" fontId="11" fillId="0" borderId="0">
      <alignment vertical="center"/>
    </xf>
    <xf numFmtId="0" fontId="8" fillId="18"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65" fillId="17" borderId="0" applyNumberFormat="0" applyBorder="0" applyAlignment="0" applyProtection="0">
      <alignment vertical="center"/>
    </xf>
    <xf numFmtId="0" fontId="102" fillId="0" borderId="0" applyNumberFormat="0" applyFill="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96" fillId="0" borderId="26">
      <alignment horizontal="center" vertical="center"/>
    </xf>
    <xf numFmtId="0" fontId="8" fillId="51" borderId="0" applyNumberFormat="0" applyBorder="0" applyAlignment="0" applyProtection="0">
      <alignment vertical="center"/>
    </xf>
    <xf numFmtId="0" fontId="65" fillId="25" borderId="0" applyNumberFormat="0" applyBorder="0" applyAlignment="0" applyProtection="0">
      <alignment vertical="center"/>
    </xf>
    <xf numFmtId="0" fontId="87" fillId="0" borderId="21" applyNumberFormat="0" applyFill="0" applyAlignment="0" applyProtection="0">
      <alignment vertical="center"/>
    </xf>
    <xf numFmtId="0" fontId="65" fillId="25" borderId="0" applyNumberFormat="0" applyBorder="0" applyAlignment="0" applyProtection="0">
      <alignment vertical="center"/>
    </xf>
    <xf numFmtId="0" fontId="11" fillId="0" borderId="0">
      <alignment vertical="center"/>
    </xf>
    <xf numFmtId="0" fontId="0" fillId="12" borderId="34" applyNumberFormat="0" applyFont="0" applyAlignment="0" applyProtection="0">
      <alignment vertical="center"/>
    </xf>
    <xf numFmtId="0" fontId="87" fillId="0" borderId="21" applyNumberFormat="0" applyFill="0" applyAlignment="0" applyProtection="0">
      <alignment vertical="center"/>
    </xf>
    <xf numFmtId="0" fontId="65" fillId="25" borderId="0" applyNumberFormat="0" applyBorder="0" applyAlignment="0" applyProtection="0">
      <alignment vertical="center"/>
    </xf>
    <xf numFmtId="15" fontId="112" fillId="0" borderId="0">
      <alignment vertical="center"/>
    </xf>
    <xf numFmtId="0" fontId="65" fillId="9" borderId="0" applyNumberFormat="0" applyBorder="0" applyAlignment="0" applyProtection="0">
      <alignment vertical="center"/>
    </xf>
    <xf numFmtId="180" fontId="11" fillId="0" borderId="0" applyFont="0" applyFill="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113" fillId="59" borderId="5">
      <alignment vertical="center"/>
      <protection locked="0"/>
    </xf>
    <xf numFmtId="0" fontId="68" fillId="0" borderId="18" applyNumberFormat="0" applyFill="0" applyProtection="0">
      <alignment horizontal="center" vertical="center"/>
    </xf>
    <xf numFmtId="0" fontId="65" fillId="9"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91" fillId="32"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91" fillId="32" borderId="0" applyNumberFormat="0" applyBorder="0" applyAlignment="0" applyProtection="0">
      <alignment vertical="center"/>
    </xf>
    <xf numFmtId="0" fontId="110" fillId="0" borderId="1">
      <alignment horizontal="left" vertical="center"/>
    </xf>
    <xf numFmtId="0" fontId="111" fillId="0" borderId="35" applyNumberFormat="0" applyAlignment="0" applyProtection="0">
      <alignment horizontal="left" vertical="center"/>
    </xf>
    <xf numFmtId="0" fontId="64" fillId="9" borderId="0" applyNumberFormat="0" applyBorder="0" applyAlignment="0" applyProtection="0">
      <alignment vertical="center"/>
    </xf>
    <xf numFmtId="0" fontId="65" fillId="56" borderId="0" applyNumberFormat="0" applyBorder="0" applyAlignment="0" applyProtection="0">
      <alignment vertical="center"/>
    </xf>
    <xf numFmtId="0" fontId="8" fillId="13" borderId="0" applyNumberFormat="0" applyBorder="0" applyAlignment="0" applyProtection="0">
      <alignment vertical="center"/>
    </xf>
    <xf numFmtId="0" fontId="114" fillId="53" borderId="31" applyNumberFormat="0" applyAlignment="0" applyProtection="0">
      <alignment vertical="center"/>
    </xf>
    <xf numFmtId="177" fontId="78" fillId="0" borderId="18" applyFill="0" applyProtection="0">
      <alignment horizontal="right" vertical="center"/>
    </xf>
    <xf numFmtId="0" fontId="65" fillId="19" borderId="0" applyNumberFormat="0" applyBorder="0" applyAlignment="0" applyProtection="0">
      <alignment vertical="center"/>
    </xf>
    <xf numFmtId="177" fontId="78" fillId="0" borderId="18" applyFill="0" applyProtection="0">
      <alignment horizontal="right" vertical="center"/>
    </xf>
    <xf numFmtId="0" fontId="65" fillId="19" borderId="0" applyNumberFormat="0" applyBorder="0" applyAlignment="0" applyProtection="0">
      <alignment vertical="center"/>
    </xf>
    <xf numFmtId="0" fontId="8" fillId="51" borderId="0" applyNumberFormat="0" applyBorder="0" applyAlignment="0" applyProtection="0">
      <alignment vertical="center"/>
    </xf>
    <xf numFmtId="177" fontId="78" fillId="0" borderId="18" applyFill="0" applyProtection="0">
      <alignment horizontal="right" vertical="center"/>
    </xf>
    <xf numFmtId="0" fontId="65" fillId="19"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4" fillId="55" borderId="0" applyNumberFormat="0" applyBorder="0" applyAlignment="0" applyProtection="0">
      <alignment vertical="center"/>
    </xf>
    <xf numFmtId="0" fontId="113" fillId="59" borderId="5">
      <alignment vertical="center"/>
      <protection locked="0"/>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9" fontId="11" fillId="0" borderId="0" applyFont="0" applyFill="0" applyBorder="0" applyAlignment="0" applyProtection="0">
      <alignment vertical="center"/>
    </xf>
    <xf numFmtId="15" fontId="112" fillId="0" borderId="0">
      <alignment vertical="center"/>
    </xf>
    <xf numFmtId="0" fontId="65" fillId="56"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5" fillId="0" borderId="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19" borderId="0" applyNumberFormat="0" applyBorder="0" applyAlignment="0" applyProtection="0">
      <alignment vertical="center"/>
    </xf>
    <xf numFmtId="0" fontId="11" fillId="0" borderId="0" applyFont="0" applyFill="0" applyBorder="0" applyAlignment="0" applyProtection="0">
      <alignment vertical="center"/>
    </xf>
    <xf numFmtId="0" fontId="8" fillId="12" borderId="0" applyNumberFormat="0" applyBorder="0" applyAlignment="0" applyProtection="0">
      <alignment vertical="center"/>
    </xf>
    <xf numFmtId="0" fontId="65" fillId="7"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87" fillId="0" borderId="21" applyNumberFormat="0" applyFill="0" applyAlignment="0" applyProtection="0">
      <alignment vertical="center"/>
    </xf>
    <xf numFmtId="0" fontId="8" fillId="12"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0" borderId="17" applyNumberFormat="0" applyFill="0" applyAlignment="0" applyProtection="0">
      <alignment vertical="center"/>
    </xf>
    <xf numFmtId="0" fontId="91" fillId="32" borderId="0" applyNumberFormat="0" applyBorder="0" applyAlignment="0" applyProtection="0">
      <alignment vertical="center"/>
    </xf>
    <xf numFmtId="0" fontId="87" fillId="0" borderId="21" applyNumberFormat="0" applyFill="0" applyAlignment="0" applyProtection="0">
      <alignment vertical="center"/>
    </xf>
    <xf numFmtId="0" fontId="8" fillId="12" borderId="0" applyNumberFormat="0" applyBorder="0" applyAlignment="0" applyProtection="0">
      <alignment vertical="center"/>
    </xf>
    <xf numFmtId="0" fontId="87" fillId="0" borderId="21" applyNumberFormat="0" applyFill="0" applyAlignment="0" applyProtection="0">
      <alignment vertical="center"/>
    </xf>
    <xf numFmtId="0" fontId="8" fillId="12" borderId="0" applyNumberFormat="0" applyBorder="0" applyAlignment="0" applyProtection="0">
      <alignment vertical="center"/>
    </xf>
    <xf numFmtId="0" fontId="81" fillId="18" borderId="0" applyNumberFormat="0" applyBorder="0" applyAlignment="0" applyProtection="0">
      <alignment vertical="center"/>
    </xf>
    <xf numFmtId="178" fontId="11" fillId="0" borderId="0" applyFont="0" applyFill="0" applyBorder="0" applyAlignment="0" applyProtection="0">
      <alignment vertical="center"/>
    </xf>
    <xf numFmtId="0" fontId="65"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83" fontId="11" fillId="0" borderId="0" applyFont="0" applyFill="0" applyBorder="0" applyAlignment="0" applyProtection="0">
      <alignment vertical="center"/>
    </xf>
    <xf numFmtId="0" fontId="65" fillId="13" borderId="0" applyNumberFormat="0" applyBorder="0" applyAlignment="0" applyProtection="0">
      <alignment vertical="center"/>
    </xf>
    <xf numFmtId="0" fontId="8" fillId="10"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72" fillId="18" borderId="0" applyNumberFormat="0" applyBorder="0" applyAlignment="0" applyProtection="0">
      <alignment vertical="center"/>
    </xf>
    <xf numFmtId="0" fontId="78" fillId="0" borderId="6" applyNumberFormat="0" applyFill="0" applyProtection="0">
      <alignment horizontal="right" vertical="center"/>
    </xf>
    <xf numFmtId="0" fontId="65" fillId="13" borderId="0" applyNumberFormat="0" applyBorder="0" applyAlignment="0" applyProtection="0">
      <alignment vertical="center"/>
    </xf>
    <xf numFmtId="0" fontId="11" fillId="0" borderId="0">
      <alignment vertical="center"/>
    </xf>
    <xf numFmtId="0" fontId="65" fillId="13" borderId="0" applyNumberFormat="0" applyBorder="0" applyAlignment="0" applyProtection="0">
      <alignment vertical="center"/>
    </xf>
    <xf numFmtId="0" fontId="65" fillId="19" borderId="0" applyNumberFormat="0" applyBorder="0" applyAlignment="0" applyProtection="0">
      <alignment vertical="center"/>
    </xf>
    <xf numFmtId="189" fontId="116" fillId="0" borderId="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84" fillId="0" borderId="0" applyNumberFormat="0" applyFill="0" applyBorder="0" applyAlignment="0" applyProtection="0">
      <alignment vertical="center"/>
    </xf>
    <xf numFmtId="0" fontId="65" fillId="19" borderId="0" applyNumberFormat="0" applyBorder="0" applyAlignment="0" applyProtection="0">
      <alignment vertical="center"/>
    </xf>
    <xf numFmtId="0" fontId="84" fillId="0" borderId="0" applyNumberFormat="0" applyFill="0" applyBorder="0" applyAlignment="0" applyProtection="0">
      <alignment vertical="center"/>
    </xf>
    <xf numFmtId="0" fontId="65" fillId="19" borderId="0" applyNumberFormat="0" applyBorder="0" applyAlignment="0" applyProtection="0">
      <alignment vertical="center"/>
    </xf>
    <xf numFmtId="0" fontId="84" fillId="0" borderId="0" applyNumberFormat="0" applyFill="0" applyBorder="0" applyAlignment="0" applyProtection="0">
      <alignment vertical="center"/>
    </xf>
    <xf numFmtId="0" fontId="65" fillId="19" borderId="0" applyNumberFormat="0" applyBorder="0" applyAlignment="0" applyProtection="0">
      <alignment vertical="center"/>
    </xf>
    <xf numFmtId="0" fontId="84" fillId="0" borderId="0" applyNumberFormat="0" applyFill="0" applyBorder="0" applyAlignment="0" applyProtection="0">
      <alignment vertical="center"/>
    </xf>
    <xf numFmtId="0" fontId="65" fillId="19" borderId="0" applyNumberFormat="0" applyBorder="0" applyAlignment="0" applyProtection="0">
      <alignment vertical="center"/>
    </xf>
    <xf numFmtId="0" fontId="11" fillId="0" borderId="0">
      <alignment vertical="center"/>
    </xf>
    <xf numFmtId="185" fontId="11" fillId="0" borderId="0" applyFont="0" applyFill="0" applyBorder="0" applyAlignment="0" applyProtection="0">
      <alignment vertical="center"/>
    </xf>
    <xf numFmtId="0" fontId="65" fillId="19" borderId="0" applyNumberFormat="0" applyBorder="0" applyAlignment="0" applyProtection="0">
      <alignment vertical="center"/>
    </xf>
    <xf numFmtId="0" fontId="91" fillId="20" borderId="0" applyNumberFormat="0" applyBorder="0" applyAlignment="0" applyProtection="0">
      <alignment vertical="center"/>
    </xf>
    <xf numFmtId="0" fontId="84" fillId="0" borderId="0" applyNumberFormat="0" applyFill="0" applyBorder="0" applyAlignment="0" applyProtection="0">
      <alignment vertical="center"/>
    </xf>
    <xf numFmtId="0" fontId="65" fillId="19" borderId="0" applyNumberFormat="0" applyBorder="0" applyAlignment="0" applyProtection="0">
      <alignment vertical="center"/>
    </xf>
    <xf numFmtId="0" fontId="91" fillId="20" borderId="0" applyNumberFormat="0" applyBorder="0" applyAlignment="0" applyProtection="0">
      <alignment vertical="center"/>
    </xf>
    <xf numFmtId="0" fontId="8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65" fillId="19" borderId="0" applyNumberFormat="0" applyBorder="0" applyAlignment="0" applyProtection="0">
      <alignment vertical="center"/>
    </xf>
    <xf numFmtId="0" fontId="91" fillId="20" borderId="0" applyNumberFormat="0" applyBorder="0" applyAlignment="0" applyProtection="0">
      <alignment vertical="center"/>
    </xf>
    <xf numFmtId="0" fontId="84" fillId="0" borderId="0" applyNumberFormat="0" applyFill="0" applyBorder="0" applyAlignment="0" applyProtection="0">
      <alignment vertical="center"/>
    </xf>
    <xf numFmtId="0" fontId="65" fillId="9" borderId="0" applyNumberFormat="0" applyBorder="0" applyAlignment="0" applyProtection="0">
      <alignment vertical="center"/>
    </xf>
    <xf numFmtId="9" fontId="11" fillId="0" borderId="0" applyFont="0" applyFill="0" applyBorder="0" applyAlignment="0" applyProtection="0">
      <alignment vertical="center"/>
    </xf>
    <xf numFmtId="0" fontId="8" fillId="51" borderId="0" applyNumberFormat="0" applyBorder="0" applyAlignment="0" applyProtection="0">
      <alignment vertical="center"/>
    </xf>
    <xf numFmtId="0" fontId="91" fillId="20"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8" fillId="51" borderId="0" applyNumberFormat="0" applyBorder="0" applyAlignment="0" applyProtection="0">
      <alignment vertical="center"/>
    </xf>
    <xf numFmtId="9" fontId="11" fillId="0" borderId="0" applyFont="0" applyFill="0" applyBorder="0" applyAlignment="0" applyProtection="0">
      <alignment vertical="center"/>
    </xf>
    <xf numFmtId="0" fontId="8" fillId="51" borderId="0" applyNumberFormat="0" applyBorder="0" applyAlignment="0" applyProtection="0">
      <alignment vertical="center"/>
    </xf>
    <xf numFmtId="9" fontId="11" fillId="0" borderId="0" applyFont="0" applyFill="0" applyBorder="0" applyAlignment="0" applyProtection="0">
      <alignment vertical="center"/>
    </xf>
    <xf numFmtId="0" fontId="117" fillId="60" borderId="0" applyNumberFormat="0" applyBorder="0" applyAlignment="0" applyProtection="0">
      <alignment vertical="center"/>
    </xf>
    <xf numFmtId="0" fontId="8" fillId="51" borderId="0" applyNumberFormat="0" applyBorder="0" applyAlignment="0" applyProtection="0">
      <alignment vertical="center"/>
    </xf>
    <xf numFmtId="9" fontId="11" fillId="0" borderId="0" applyFont="0" applyFill="0" applyBorder="0" applyAlignment="0" applyProtection="0">
      <alignment vertical="center"/>
    </xf>
    <xf numFmtId="0" fontId="114" fillId="53" borderId="31" applyNumberFormat="0" applyAlignment="0" applyProtection="0">
      <alignment vertical="center"/>
    </xf>
    <xf numFmtId="0" fontId="8" fillId="13" borderId="0" applyNumberFormat="0" applyBorder="0" applyAlignment="0" applyProtection="0">
      <alignment vertical="center"/>
    </xf>
    <xf numFmtId="0" fontId="8" fillId="53"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4" fillId="53" borderId="31" applyNumberFormat="0" applyAlignment="0" applyProtection="0">
      <alignment vertical="center"/>
    </xf>
    <xf numFmtId="0" fontId="8" fillId="13" borderId="0" applyNumberFormat="0" applyBorder="0" applyAlignment="0" applyProtection="0">
      <alignment vertical="center"/>
    </xf>
    <xf numFmtId="0" fontId="8" fillId="53" borderId="0" applyNumberFormat="0" applyBorder="0" applyAlignment="0" applyProtection="0">
      <alignment vertical="center"/>
    </xf>
    <xf numFmtId="0" fontId="78" fillId="0" borderId="6" applyNumberFormat="0" applyFill="0" applyProtection="0">
      <alignment horizontal="left" vertical="center"/>
    </xf>
    <xf numFmtId="0" fontId="11" fillId="0" borderId="0">
      <alignment vertical="center"/>
    </xf>
    <xf numFmtId="0" fontId="114" fillId="53" borderId="31" applyNumberFormat="0" applyAlignment="0" applyProtection="0">
      <alignment vertical="center"/>
    </xf>
    <xf numFmtId="0" fontId="8" fillId="13" borderId="0" applyNumberFormat="0" applyBorder="0" applyAlignment="0" applyProtection="0">
      <alignment vertical="center"/>
    </xf>
    <xf numFmtId="0" fontId="11" fillId="0" borderId="0">
      <alignment vertical="center"/>
    </xf>
    <xf numFmtId="0" fontId="114" fillId="53" borderId="31" applyNumberFormat="0" applyAlignment="0" applyProtection="0">
      <alignment vertical="center"/>
    </xf>
    <xf numFmtId="0" fontId="8" fillId="13" borderId="0" applyNumberFormat="0" applyBorder="0" applyAlignment="0" applyProtection="0">
      <alignment vertical="center"/>
    </xf>
    <xf numFmtId="0" fontId="65" fillId="13" borderId="0" applyNumberFormat="0" applyBorder="0" applyAlignment="0" applyProtection="0">
      <alignment vertical="center"/>
    </xf>
    <xf numFmtId="0" fontId="102" fillId="0" borderId="0" applyNumberFormat="0" applyFill="0" applyBorder="0" applyAlignment="0" applyProtection="0">
      <alignment vertical="center"/>
    </xf>
    <xf numFmtId="0" fontId="65" fillId="13" borderId="0" applyNumberFormat="0" applyBorder="0" applyAlignment="0" applyProtection="0">
      <alignment vertical="center"/>
    </xf>
    <xf numFmtId="0" fontId="11" fillId="61" borderId="0" applyNumberFormat="0" applyFont="0" applyBorder="0" applyAlignment="0" applyProtection="0">
      <alignment vertical="center"/>
    </xf>
    <xf numFmtId="0" fontId="65" fillId="13" borderId="0" applyNumberFormat="0" applyBorder="0" applyAlignment="0" applyProtection="0">
      <alignment vertical="center"/>
    </xf>
    <xf numFmtId="0" fontId="65" fillId="9" borderId="0" applyNumberFormat="0" applyBorder="0" applyAlignment="0" applyProtection="0">
      <alignment vertical="center"/>
    </xf>
    <xf numFmtId="0" fontId="65" fillId="17" borderId="0" applyNumberFormat="0" applyBorder="0" applyAlignment="0" applyProtection="0">
      <alignment vertical="center"/>
    </xf>
    <xf numFmtId="0" fontId="116" fillId="0" borderId="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8" fillId="0" borderId="18" applyNumberFormat="0" applyFill="0" applyProtection="0">
      <alignment horizontal="left" vertical="center"/>
    </xf>
    <xf numFmtId="0" fontId="96" fillId="0" borderId="26">
      <alignment horizontal="center" vertical="center"/>
    </xf>
    <xf numFmtId="0" fontId="65" fillId="9" borderId="0" applyNumberFormat="0" applyBorder="0" applyAlignment="0" applyProtection="0">
      <alignment vertical="center"/>
    </xf>
    <xf numFmtId="9" fontId="11" fillId="0" borderId="0" applyFont="0" applyFill="0" applyBorder="0" applyAlignment="0" applyProtection="0">
      <alignment vertical="center"/>
    </xf>
    <xf numFmtId="0" fontId="65" fillId="9" borderId="0" applyNumberFormat="0" applyBorder="0" applyAlignment="0" applyProtection="0">
      <alignment vertical="center"/>
    </xf>
    <xf numFmtId="0" fontId="11" fillId="0" borderId="0">
      <alignment vertical="center"/>
    </xf>
    <xf numFmtId="0" fontId="118" fillId="0" borderId="36" applyNumberFormat="0" applyFill="0" applyAlignment="0" applyProtection="0">
      <alignment vertical="center"/>
    </xf>
    <xf numFmtId="0" fontId="65" fillId="9" borderId="0" applyNumberFormat="0" applyBorder="0" applyAlignment="0" applyProtection="0">
      <alignment vertical="center"/>
    </xf>
    <xf numFmtId="0" fontId="87" fillId="0" borderId="21" applyNumberFormat="0" applyFill="0" applyAlignment="0" applyProtection="0">
      <alignment vertical="center"/>
    </xf>
    <xf numFmtId="0" fontId="65" fillId="9" borderId="0" applyNumberFormat="0" applyBorder="0" applyAlignment="0" applyProtection="0">
      <alignment vertical="center"/>
    </xf>
    <xf numFmtId="0" fontId="87" fillId="0" borderId="21" applyNumberFormat="0" applyFill="0" applyAlignment="0" applyProtection="0">
      <alignment vertical="center"/>
    </xf>
    <xf numFmtId="0" fontId="65" fillId="7" borderId="0" applyNumberFormat="0" applyBorder="0" applyAlignment="0" applyProtection="0">
      <alignment vertical="center"/>
    </xf>
    <xf numFmtId="0" fontId="11" fillId="0" borderId="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7" fillId="12" borderId="1" applyNumberFormat="0" applyBorder="0" applyAlignment="0" applyProtection="0">
      <alignment vertical="center"/>
    </xf>
    <xf numFmtId="0" fontId="8" fillId="18" borderId="0" applyNumberFormat="0" applyBorder="0" applyAlignment="0" applyProtection="0">
      <alignment vertical="center"/>
    </xf>
    <xf numFmtId="0" fontId="8" fillId="51" borderId="0" applyNumberFormat="0" applyBorder="0" applyAlignment="0" applyProtection="0">
      <alignment vertical="center"/>
    </xf>
    <xf numFmtId="0" fontId="11" fillId="0" borderId="0">
      <alignment vertical="center"/>
    </xf>
    <xf numFmtId="0" fontId="72" fillId="10" borderId="0" applyNumberFormat="0" applyBorder="0" applyAlignment="0" applyProtection="0">
      <alignment vertical="center"/>
    </xf>
    <xf numFmtId="0" fontId="108" fillId="0" borderId="32" applyNumberFormat="0" applyFill="0" applyAlignment="0" applyProtection="0">
      <alignment vertical="center"/>
    </xf>
    <xf numFmtId="0" fontId="65" fillId="25" borderId="0" applyNumberFormat="0" applyBorder="0" applyAlignment="0" applyProtection="0">
      <alignment vertical="center"/>
    </xf>
    <xf numFmtId="0" fontId="11" fillId="0" borderId="0">
      <alignment vertical="center"/>
    </xf>
    <xf numFmtId="0" fontId="72" fillId="10" borderId="0" applyNumberFormat="0" applyBorder="0" applyAlignment="0" applyProtection="0">
      <alignment vertical="center"/>
    </xf>
    <xf numFmtId="0" fontId="65" fillId="25" borderId="0" applyNumberFormat="0" applyBorder="0" applyAlignment="0" applyProtection="0">
      <alignment vertical="center"/>
    </xf>
    <xf numFmtId="0" fontId="119" fillId="53" borderId="37">
      <alignment horizontal="left" vertical="center"/>
      <protection locked="0" hidden="1"/>
    </xf>
    <xf numFmtId="0" fontId="65" fillId="7" borderId="0" applyNumberFormat="0" applyBorder="0" applyAlignment="0" applyProtection="0">
      <alignment vertical="center"/>
    </xf>
    <xf numFmtId="0" fontId="119" fillId="53" borderId="37">
      <alignment horizontal="left" vertical="center"/>
      <protection locked="0" hidden="1"/>
    </xf>
    <xf numFmtId="0" fontId="108" fillId="0" borderId="32" applyNumberFormat="0" applyFill="0" applyAlignment="0" applyProtection="0">
      <alignment vertical="center"/>
    </xf>
    <xf numFmtId="0" fontId="65" fillId="7" borderId="0" applyNumberFormat="0" applyBorder="0" applyAlignment="0" applyProtection="0">
      <alignment vertical="center"/>
    </xf>
    <xf numFmtId="190" fontId="11" fillId="0" borderId="0" applyFont="0" applyFill="0" applyBorder="0" applyAlignment="0" applyProtection="0">
      <alignment vertical="center"/>
    </xf>
    <xf numFmtId="0" fontId="95" fillId="0" borderId="33" applyNumberFormat="0" applyFill="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0" borderId="38" applyNumberFormat="0" applyFill="0" applyAlignment="0" applyProtection="0">
      <alignment vertical="center"/>
    </xf>
    <xf numFmtId="0" fontId="91" fillId="32" borderId="0" applyNumberFormat="0" applyBorder="0" applyAlignment="0" applyProtection="0">
      <alignment vertical="center"/>
    </xf>
    <xf numFmtId="0" fontId="65" fillId="7" borderId="0" applyNumberFormat="0" applyBorder="0" applyAlignment="0" applyProtection="0">
      <alignment vertical="center"/>
    </xf>
    <xf numFmtId="0" fontId="66" fillId="0" borderId="38" applyNumberFormat="0" applyFill="0" applyAlignment="0" applyProtection="0">
      <alignment vertical="center"/>
    </xf>
    <xf numFmtId="0" fontId="91" fillId="32" borderId="0" applyNumberFormat="0" applyBorder="0" applyAlignment="0" applyProtection="0">
      <alignment vertical="center"/>
    </xf>
    <xf numFmtId="0" fontId="65" fillId="7" borderId="0" applyNumberFormat="0" applyBorder="0" applyAlignment="0" applyProtection="0">
      <alignment vertical="center"/>
    </xf>
    <xf numFmtId="0" fontId="66" fillId="0" borderId="17" applyNumberFormat="0" applyFill="0" applyAlignment="0" applyProtection="0">
      <alignment vertical="center"/>
    </xf>
    <xf numFmtId="0" fontId="87" fillId="0" borderId="21" applyNumberFormat="0" applyFill="0" applyAlignment="0" applyProtection="0">
      <alignment vertical="center"/>
    </xf>
    <xf numFmtId="9" fontId="11" fillId="0" borderId="0" applyFont="0" applyFill="0" applyBorder="0" applyAlignment="0" applyProtection="0">
      <alignment vertical="center"/>
    </xf>
    <xf numFmtId="0" fontId="65" fillId="7" borderId="0" applyNumberFormat="0" applyBorder="0" applyAlignment="0" applyProtection="0">
      <alignment vertical="center"/>
    </xf>
    <xf numFmtId="0" fontId="66" fillId="0" borderId="17" applyNumberFormat="0" applyFill="0" applyAlignment="0" applyProtection="0">
      <alignment vertical="center"/>
    </xf>
    <xf numFmtId="0" fontId="87" fillId="0" borderId="21" applyNumberFormat="0" applyFill="0" applyAlignment="0" applyProtection="0">
      <alignment vertical="center"/>
    </xf>
    <xf numFmtId="0" fontId="8" fillId="12" borderId="0" applyNumberFormat="0" applyBorder="0" applyAlignment="0" applyProtection="0">
      <alignment vertical="center"/>
    </xf>
    <xf numFmtId="0" fontId="8" fillId="53" borderId="0" applyNumberFormat="0" applyBorder="0" applyAlignment="0" applyProtection="0">
      <alignment vertical="center"/>
    </xf>
    <xf numFmtId="0" fontId="95" fillId="0" borderId="33" applyNumberFormat="0" applyFill="0" applyAlignment="0" applyProtection="0">
      <alignment vertical="center"/>
    </xf>
    <xf numFmtId="0" fontId="11" fillId="0" borderId="0">
      <alignment vertical="center"/>
    </xf>
    <xf numFmtId="0" fontId="11" fillId="0" borderId="0">
      <alignment vertical="center"/>
    </xf>
    <xf numFmtId="0" fontId="96" fillId="0" borderId="0" applyNumberFormat="0" applyFill="0" applyBorder="0" applyAlignment="0" applyProtection="0">
      <alignment vertical="center"/>
    </xf>
    <xf numFmtId="0" fontId="8"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17" borderId="0" applyNumberFormat="0" applyBorder="0" applyAlignment="0" applyProtection="0">
      <alignment vertical="center"/>
    </xf>
    <xf numFmtId="0" fontId="87" fillId="0" borderId="21" applyNumberFormat="0" applyFill="0" applyAlignment="0" applyProtection="0">
      <alignment vertical="center"/>
    </xf>
    <xf numFmtId="192"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5" fillId="0" borderId="33" applyNumberFormat="0" applyFill="0" applyAlignment="0" applyProtection="0">
      <alignment vertical="center"/>
    </xf>
    <xf numFmtId="0" fontId="120" fillId="0" borderId="0" applyNumberFormat="0" applyFill="0" applyBorder="0" applyAlignment="0" applyProtection="0">
      <alignment vertical="center"/>
    </xf>
    <xf numFmtId="193" fontId="11" fillId="0" borderId="0" applyFont="0" applyFill="0" applyBorder="0" applyAlignment="0" applyProtection="0">
      <alignment vertical="center"/>
    </xf>
    <xf numFmtId="0" fontId="11" fillId="0" borderId="0">
      <alignment vertical="center"/>
    </xf>
    <xf numFmtId="0" fontId="72" fillId="10" borderId="0" applyNumberFormat="0" applyBorder="0" applyAlignment="0" applyProtection="0">
      <alignment vertical="center"/>
    </xf>
    <xf numFmtId="0" fontId="108" fillId="0" borderId="32" applyNumberFormat="0" applyFill="0" applyAlignment="0" applyProtection="0">
      <alignment vertical="center"/>
    </xf>
    <xf numFmtId="179" fontId="116" fillId="0" borderId="0">
      <alignment vertical="center"/>
    </xf>
    <xf numFmtId="0" fontId="115" fillId="0" borderId="0">
      <alignment vertical="center"/>
    </xf>
    <xf numFmtId="15" fontId="112" fillId="0" borderId="0">
      <alignment vertical="center"/>
    </xf>
    <xf numFmtId="15" fontId="112" fillId="0" borderId="0">
      <alignment vertical="center"/>
    </xf>
    <xf numFmtId="0" fontId="107" fillId="32" borderId="0" applyNumberFormat="0" applyBorder="0" applyAlignment="0" applyProtection="0">
      <alignment vertical="center"/>
    </xf>
    <xf numFmtId="188" fontId="116" fillId="0" borderId="0">
      <alignment vertical="center"/>
    </xf>
    <xf numFmtId="9" fontId="11" fillId="0" borderId="0" applyFont="0" applyFill="0" applyBorder="0" applyAlignment="0" applyProtection="0">
      <alignment vertical="center"/>
    </xf>
    <xf numFmtId="0" fontId="11" fillId="0" borderId="0">
      <alignment vertical="center"/>
    </xf>
    <xf numFmtId="0" fontId="121" fillId="0" borderId="39" applyNumberFormat="0" applyFill="0" applyAlignment="0" applyProtection="0">
      <alignment vertical="center"/>
    </xf>
    <xf numFmtId="0" fontId="11" fillId="0" borderId="0">
      <alignment vertical="center"/>
    </xf>
    <xf numFmtId="0" fontId="77" fillId="13" borderId="0" applyNumberFormat="0" applyBorder="0" applyAlignment="0" applyProtection="0">
      <alignment vertical="center"/>
    </xf>
    <xf numFmtId="0" fontId="111" fillId="0" borderId="35" applyNumberFormat="0" applyAlignment="0" applyProtection="0">
      <alignment horizontal="left" vertical="center"/>
    </xf>
    <xf numFmtId="0" fontId="64" fillId="9" borderId="0" applyNumberFormat="0" applyBorder="0" applyAlignment="0" applyProtection="0">
      <alignment vertical="center"/>
    </xf>
    <xf numFmtId="0" fontId="111" fillId="0" borderId="14">
      <alignment horizontal="left" vertical="center"/>
    </xf>
    <xf numFmtId="0" fontId="111" fillId="0" borderId="14">
      <alignment horizontal="left" vertical="center"/>
    </xf>
    <xf numFmtId="0" fontId="77" fillId="12" borderId="1" applyNumberFormat="0" applyBorder="0" applyAlignment="0" applyProtection="0">
      <alignment vertical="center"/>
    </xf>
    <xf numFmtId="43" fontId="0" fillId="0" borderId="0" applyFont="0" applyFill="0" applyBorder="0" applyAlignment="0" applyProtection="0">
      <alignment vertical="center"/>
    </xf>
    <xf numFmtId="0" fontId="77" fillId="12" borderId="1" applyNumberFormat="0" applyBorder="0" applyAlignment="0" applyProtection="0">
      <alignment vertical="center"/>
    </xf>
    <xf numFmtId="43" fontId="0" fillId="0" borderId="0" applyFont="0" applyFill="0" applyBorder="0" applyAlignment="0" applyProtection="0">
      <alignment vertical="center"/>
    </xf>
    <xf numFmtId="0" fontId="77" fillId="12" borderId="1" applyNumberFormat="0" applyBorder="0" applyAlignment="0" applyProtection="0">
      <alignment vertical="center"/>
    </xf>
    <xf numFmtId="0" fontId="77" fillId="12" borderId="1" applyNumberFormat="0" applyBorder="0" applyAlignment="0" applyProtection="0">
      <alignment vertical="center"/>
    </xf>
    <xf numFmtId="0" fontId="11" fillId="0" borderId="0">
      <alignment vertical="center"/>
    </xf>
    <xf numFmtId="0" fontId="77" fillId="12" borderId="1" applyNumberFormat="0" applyBorder="0" applyAlignment="0" applyProtection="0">
      <alignment vertical="center"/>
    </xf>
    <xf numFmtId="0" fontId="77" fillId="12" borderId="1" applyNumberFormat="0" applyBorder="0" applyAlignment="0" applyProtection="0">
      <alignment vertical="center"/>
    </xf>
    <xf numFmtId="0" fontId="11" fillId="0" borderId="0">
      <alignment vertical="center"/>
    </xf>
    <xf numFmtId="0" fontId="64" fillId="62" borderId="0" applyNumberFormat="0" applyBorder="0" applyAlignment="0" applyProtection="0">
      <alignment vertical="center"/>
    </xf>
    <xf numFmtId="182" fontId="122" fillId="63" borderId="0">
      <alignment vertical="center"/>
    </xf>
    <xf numFmtId="182" fontId="123" fillId="64" borderId="0">
      <alignment vertical="center"/>
    </xf>
    <xf numFmtId="0" fontId="10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68" fillId="0" borderId="18" applyNumberFormat="0" applyFill="0" applyProtection="0">
      <alignment horizontal="center" vertical="center"/>
    </xf>
    <xf numFmtId="0" fontId="11" fillId="0" borderId="0">
      <alignment vertical="center"/>
    </xf>
    <xf numFmtId="40" fontId="11" fillId="0" borderId="0" applyFont="0" applyFill="0" applyBorder="0" applyAlignment="0" applyProtection="0">
      <alignment vertical="center"/>
    </xf>
    <xf numFmtId="0" fontId="11" fillId="0" borderId="0">
      <alignment vertical="center"/>
    </xf>
    <xf numFmtId="180" fontId="11" fillId="0" borderId="0" applyFont="0" applyFill="0" applyBorder="0" applyAlignment="0" applyProtection="0">
      <alignment vertical="center"/>
    </xf>
    <xf numFmtId="43" fontId="0" fillId="0" borderId="0" applyFont="0" applyFill="0" applyBorder="0" applyAlignment="0" applyProtection="0">
      <alignment vertical="center"/>
    </xf>
    <xf numFmtId="195" fontId="11" fillId="0" borderId="0" applyFont="0" applyFill="0" applyBorder="0" applyAlignment="0" applyProtection="0">
      <alignment vertical="center"/>
    </xf>
    <xf numFmtId="0" fontId="87" fillId="0" borderId="21" applyNumberFormat="0" applyFill="0" applyAlignment="0" applyProtection="0">
      <alignment vertical="center"/>
    </xf>
    <xf numFmtId="1" fontId="78" fillId="0" borderId="18" applyFill="0" applyProtection="0">
      <alignment horizontal="center" vertical="center"/>
    </xf>
    <xf numFmtId="40" fontId="124" fillId="57" borderId="37">
      <alignment horizontal="centerContinuous" vertical="center"/>
    </xf>
    <xf numFmtId="1" fontId="78" fillId="0" borderId="18" applyFill="0" applyProtection="0">
      <alignment horizontal="center" vertical="center"/>
    </xf>
    <xf numFmtId="40" fontId="124" fillId="57" borderId="37">
      <alignment horizontal="centerContinuous" vertical="center"/>
    </xf>
    <xf numFmtId="9" fontId="11" fillId="0" borderId="0" applyFont="0" applyFill="0" applyBorder="0" applyAlignment="0" applyProtection="0">
      <alignment vertical="center"/>
    </xf>
    <xf numFmtId="0" fontId="96" fillId="0" borderId="26">
      <alignment horizontal="center" vertical="center"/>
    </xf>
    <xf numFmtId="37" fontId="125" fillId="0" borderId="0">
      <alignment vertical="center"/>
    </xf>
    <xf numFmtId="0" fontId="96" fillId="0" borderId="26">
      <alignment horizontal="center" vertical="center"/>
    </xf>
    <xf numFmtId="37" fontId="125" fillId="0" borderId="0">
      <alignment vertical="center"/>
    </xf>
    <xf numFmtId="0" fontId="0" fillId="0" borderId="0">
      <alignment vertical="center"/>
    </xf>
    <xf numFmtId="0" fontId="96" fillId="0" borderId="26">
      <alignment horizontal="center" vertical="center"/>
    </xf>
    <xf numFmtId="37" fontId="125" fillId="0" borderId="0">
      <alignment vertical="center"/>
    </xf>
    <xf numFmtId="0" fontId="96" fillId="0" borderId="26">
      <alignment horizontal="center" vertical="center"/>
    </xf>
    <xf numFmtId="37" fontId="125" fillId="0" borderId="0">
      <alignment vertical="center"/>
    </xf>
    <xf numFmtId="9" fontId="11" fillId="0" borderId="0" applyFont="0" applyFill="0" applyBorder="0" applyAlignment="0" applyProtection="0">
      <alignment vertical="center"/>
    </xf>
    <xf numFmtId="184" fontId="78" fillId="0" borderId="0">
      <alignment vertical="center"/>
    </xf>
    <xf numFmtId="0" fontId="105" fillId="0" borderId="0">
      <alignment vertical="center"/>
    </xf>
    <xf numFmtId="9" fontId="11" fillId="0" borderId="0" applyFont="0" applyFill="0" applyBorder="0" applyAlignment="0" applyProtection="0">
      <alignment vertical="center"/>
    </xf>
    <xf numFmtId="0" fontId="11" fillId="0" borderId="0">
      <alignment vertical="center"/>
    </xf>
    <xf numFmtId="0" fontId="114" fillId="53" borderId="31" applyNumberFormat="0" applyAlignment="0" applyProtection="0">
      <alignment vertical="center"/>
    </xf>
    <xf numFmtId="3" fontId="11" fillId="0" borderId="0" applyFont="0" applyFill="0" applyBorder="0" applyAlignment="0" applyProtection="0">
      <alignment vertical="center"/>
    </xf>
    <xf numFmtId="0" fontId="11" fillId="0" borderId="0">
      <alignment vertical="center"/>
    </xf>
    <xf numFmtId="14" fontId="71" fillId="0" borderId="0">
      <alignment horizontal="center" vertical="center" wrapText="1"/>
      <protection locked="0"/>
    </xf>
    <xf numFmtId="0" fontId="113" fillId="59" borderId="5">
      <alignment vertical="center"/>
      <protection locked="0"/>
    </xf>
    <xf numFmtId="0" fontId="11" fillId="0" borderId="0">
      <alignment vertical="center"/>
    </xf>
    <xf numFmtId="0" fontId="0" fillId="0" borderId="0">
      <alignment vertical="center"/>
    </xf>
    <xf numFmtId="10"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186" fontId="11" fillId="0" borderId="0" applyFont="0" applyFill="0" applyProtection="0">
      <alignment vertical="center"/>
    </xf>
    <xf numFmtId="0" fontId="64" fillId="65"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96" fillId="0" borderId="26">
      <alignment horizontal="center" vertical="center"/>
    </xf>
    <xf numFmtId="0" fontId="78" fillId="0" borderId="6" applyNumberFormat="0" applyFill="0" applyProtection="0">
      <alignment horizontal="right" vertical="center"/>
    </xf>
    <xf numFmtId="15" fontId="11" fillId="0" borderId="0" applyFont="0" applyFill="0" applyBorder="0" applyAlignment="0" applyProtection="0">
      <alignment vertical="center"/>
    </xf>
    <xf numFmtId="0" fontId="78" fillId="0" borderId="6" applyNumberFormat="0" applyFill="0" applyProtection="0">
      <alignment horizontal="right" vertical="center"/>
    </xf>
    <xf numFmtId="15" fontId="11" fillId="0" borderId="0" applyFont="0" applyFill="0" applyBorder="0" applyAlignment="0" applyProtection="0">
      <alignment vertical="center"/>
    </xf>
    <xf numFmtId="0" fontId="95" fillId="0" borderId="0" applyNumberFormat="0" applyFill="0" applyBorder="0" applyAlignment="0" applyProtection="0">
      <alignment vertical="center"/>
    </xf>
    <xf numFmtId="4" fontId="11" fillId="0" borderId="0" applyFont="0" applyFill="0" applyBorder="0" applyAlignment="0" applyProtection="0">
      <alignment vertical="center"/>
    </xf>
    <xf numFmtId="4" fontId="11" fillId="0" borderId="0" applyFont="0" applyFill="0" applyBorder="0" applyAlignment="0" applyProtection="0">
      <alignment vertical="center"/>
    </xf>
    <xf numFmtId="0" fontId="11" fillId="0" borderId="0">
      <alignment vertical="center"/>
    </xf>
    <xf numFmtId="0" fontId="78" fillId="0" borderId="6" applyNumberFormat="0" applyFill="0" applyProtection="0">
      <alignment horizontal="right" vertical="center"/>
    </xf>
    <xf numFmtId="0" fontId="0" fillId="0" borderId="0">
      <alignment vertical="center"/>
    </xf>
    <xf numFmtId="0" fontId="96" fillId="0" borderId="26">
      <alignment horizontal="center" vertical="center"/>
    </xf>
    <xf numFmtId="0" fontId="0" fillId="0" borderId="0">
      <alignment vertical="center"/>
    </xf>
    <xf numFmtId="0" fontId="96" fillId="0" borderId="26">
      <alignment horizontal="center" vertical="center"/>
    </xf>
    <xf numFmtId="0" fontId="96" fillId="0" borderId="26">
      <alignment horizontal="center" vertical="center"/>
    </xf>
    <xf numFmtId="0" fontId="96" fillId="0" borderId="26">
      <alignment horizontal="center" vertical="center"/>
    </xf>
    <xf numFmtId="0" fontId="11" fillId="0" borderId="0">
      <alignment vertical="center"/>
    </xf>
    <xf numFmtId="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4" fillId="53" borderId="31" applyNumberFormat="0" applyAlignment="0" applyProtection="0">
      <alignment vertical="center"/>
    </xf>
    <xf numFmtId="0" fontId="11" fillId="61" borderId="0" applyNumberFormat="0" applyFont="0" applyBorder="0" applyAlignment="0" applyProtection="0">
      <alignment vertical="center"/>
    </xf>
    <xf numFmtId="0" fontId="113" fillId="59" borderId="5">
      <alignment vertical="center"/>
      <protection locked="0"/>
    </xf>
    <xf numFmtId="0" fontId="127" fillId="0" borderId="0">
      <alignment vertical="center"/>
    </xf>
    <xf numFmtId="0" fontId="64" fillId="55" borderId="0" applyNumberFormat="0" applyBorder="0" applyAlignment="0" applyProtection="0">
      <alignment vertical="center"/>
    </xf>
    <xf numFmtId="0" fontId="113" fillId="59" borderId="5">
      <alignment vertical="center"/>
      <protection locked="0"/>
    </xf>
    <xf numFmtId="0" fontId="113" fillId="59" borderId="5">
      <alignment vertical="center"/>
      <protection locked="0"/>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43" fontId="0" fillId="0" borderId="0" applyFont="0" applyFill="0" applyBorder="0" applyAlignment="0" applyProtection="0">
      <alignment vertical="center"/>
    </xf>
    <xf numFmtId="9" fontId="11" fillId="0" borderId="0" applyFont="0" applyFill="0" applyBorder="0" applyAlignment="0" applyProtection="0">
      <alignment vertical="center"/>
    </xf>
    <xf numFmtId="0" fontId="128" fillId="0" borderId="0" applyNumberFormat="0" applyFill="0" applyBorder="0" applyAlignment="0" applyProtection="0">
      <alignment vertical="center"/>
    </xf>
    <xf numFmtId="181" fontId="0" fillId="0" borderId="0" applyFont="0" applyFill="0" applyBorder="0" applyAlignment="0" applyProtection="0">
      <alignment vertical="center"/>
    </xf>
    <xf numFmtId="0" fontId="84"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2" fillId="0" borderId="0" applyNumberFormat="0" applyFill="0" applyBorder="0" applyAlignment="0" applyProtection="0">
      <alignment vertical="center"/>
    </xf>
    <xf numFmtId="0" fontId="91" fillId="20"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pplyProtection="0"/>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21" fillId="0" borderId="39" applyNumberFormat="0" applyFill="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8" fillId="0" borderId="32" applyNumberFormat="0" applyFill="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78" fillId="0" borderId="6" applyNumberFormat="0" applyFill="0" applyProtection="0">
      <alignment horizontal="righ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8" fillId="0" borderId="36" applyNumberFormat="0" applyFill="0" applyAlignment="0" applyProtection="0">
      <alignment vertical="center"/>
    </xf>
    <xf numFmtId="9" fontId="11" fillId="0" borderId="0" applyFont="0" applyFill="0" applyBorder="0" applyAlignment="0" applyProtection="0">
      <alignment vertical="center"/>
    </xf>
    <xf numFmtId="0" fontId="128" fillId="0" borderId="40" applyNumberFormat="0" applyFill="0" applyAlignment="0" applyProtection="0">
      <alignment vertical="center"/>
    </xf>
    <xf numFmtId="0" fontId="12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2"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9" fillId="0" borderId="6" applyNumberFormat="0" applyFill="0" applyProtection="0">
      <alignment horizontal="center" vertical="center"/>
    </xf>
    <xf numFmtId="196" fontId="11" fillId="0" borderId="0" applyFont="0" applyFill="0" applyBorder="0" applyAlignment="0" applyProtection="0">
      <alignment vertical="center"/>
    </xf>
    <xf numFmtId="0" fontId="78" fillId="0" borderId="6" applyNumberFormat="0" applyFill="0" applyProtection="0">
      <alignment horizontal="right" vertical="center"/>
    </xf>
    <xf numFmtId="0" fontId="78" fillId="0" borderId="6" applyNumberFormat="0" applyFill="0" applyProtection="0">
      <alignment horizontal="right" vertical="center"/>
    </xf>
    <xf numFmtId="0" fontId="87" fillId="0" borderId="21" applyNumberFormat="0" applyFill="0" applyAlignment="0" applyProtection="0">
      <alignment vertical="center"/>
    </xf>
    <xf numFmtId="0" fontId="87" fillId="0" borderId="21" applyNumberFormat="0" applyFill="0" applyAlignment="0" applyProtection="0">
      <alignment vertical="center"/>
    </xf>
    <xf numFmtId="0" fontId="108" fillId="0" borderId="32" applyNumberFormat="0" applyFill="0" applyAlignment="0" applyProtection="0">
      <alignment vertical="center"/>
    </xf>
    <xf numFmtId="0" fontId="11" fillId="0" borderId="0">
      <alignment vertical="center"/>
    </xf>
    <xf numFmtId="0" fontId="87" fillId="0" borderId="21" applyNumberFormat="0" applyFill="0" applyAlignment="0" applyProtection="0">
      <alignment vertical="center"/>
    </xf>
    <xf numFmtId="0" fontId="11" fillId="0" borderId="0">
      <alignment vertical="center"/>
    </xf>
    <xf numFmtId="0" fontId="108" fillId="0" borderId="32" applyNumberFormat="0" applyFill="0" applyAlignment="0" applyProtection="0">
      <alignment vertical="center"/>
    </xf>
    <xf numFmtId="0" fontId="11" fillId="0" borderId="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95" fillId="0" borderId="33" applyNumberFormat="0" applyFill="0" applyAlignment="0" applyProtection="0">
      <alignment vertical="center"/>
    </xf>
    <xf numFmtId="0" fontId="72" fillId="10" borderId="0" applyNumberFormat="0" applyBorder="0" applyAlignment="0" applyProtection="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11" fillId="0" borderId="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108" fillId="0" borderId="32" applyNumberFormat="0" applyFill="0" applyAlignment="0" applyProtection="0">
      <alignment vertical="center"/>
    </xf>
    <xf numFmtId="0" fontId="11" fillId="0" borderId="0">
      <alignment vertical="center"/>
    </xf>
    <xf numFmtId="0" fontId="11" fillId="0" borderId="0"/>
    <xf numFmtId="0" fontId="108" fillId="0" borderId="32" applyNumberFormat="0" applyFill="0" applyAlignment="0" applyProtection="0">
      <alignment vertical="center"/>
    </xf>
    <xf numFmtId="0" fontId="128" fillId="0" borderId="40" applyNumberFormat="0" applyFill="0" applyAlignment="0" applyProtection="0">
      <alignment vertical="center"/>
    </xf>
    <xf numFmtId="0" fontId="72" fillId="10" borderId="0" applyNumberFormat="0" applyBorder="0" applyAlignment="0" applyProtection="0">
      <alignment vertical="center"/>
    </xf>
    <xf numFmtId="0" fontId="95" fillId="0" borderId="33" applyNumberFormat="0" applyFill="0" applyAlignment="0" applyProtection="0">
      <alignment vertical="center"/>
    </xf>
    <xf numFmtId="0" fontId="72" fillId="10" borderId="0" applyNumberFormat="0" applyBorder="0" applyAlignment="0" applyProtection="0">
      <alignmen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78" fillId="0" borderId="6" applyNumberFormat="0" applyFill="0" applyProtection="0">
      <alignment horizontal="lef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95" fillId="0" borderId="0" applyNumberFormat="0" applyFill="0" applyBorder="0" applyAlignment="0" applyProtection="0">
      <alignmen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95" fillId="0" borderId="33" applyNumberFormat="0" applyFill="0" applyAlignment="0" applyProtection="0">
      <alignment vertical="center"/>
    </xf>
    <xf numFmtId="0" fontId="110" fillId="0" borderId="1">
      <alignment horizontal="left" vertical="center"/>
    </xf>
    <xf numFmtId="0" fontId="95" fillId="0" borderId="33" applyNumberFormat="0" applyFill="0" applyAlignment="0" applyProtection="0">
      <alignment vertical="center"/>
    </xf>
    <xf numFmtId="0" fontId="11" fillId="0" borderId="0">
      <alignment vertical="center"/>
    </xf>
    <xf numFmtId="0" fontId="95" fillId="0" borderId="33" applyNumberFormat="0" applyFill="0" applyAlignment="0" applyProtection="0">
      <alignment vertical="center"/>
    </xf>
    <xf numFmtId="0" fontId="11" fillId="0" borderId="0">
      <alignment vertical="center"/>
    </xf>
    <xf numFmtId="0" fontId="95" fillId="0" borderId="33" applyNumberFormat="0" applyFill="0" applyAlignment="0" applyProtection="0">
      <alignment vertical="center"/>
    </xf>
    <xf numFmtId="1" fontId="78" fillId="0" borderId="18" applyFill="0" applyProtection="0">
      <alignment horizontal="center" vertical="center"/>
    </xf>
    <xf numFmtId="0" fontId="128" fillId="0" borderId="0" applyNumberFormat="0" applyFill="0" applyBorder="0" applyAlignment="0" applyProtection="0">
      <alignment vertical="center"/>
    </xf>
    <xf numFmtId="181"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32" borderId="0" applyNumberFormat="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0" fillId="0" borderId="0">
      <alignment vertical="center"/>
    </xf>
    <xf numFmtId="0" fontId="102" fillId="0" borderId="0" applyNumberFormat="0" applyFill="0" applyBorder="0" applyAlignment="0" applyProtection="0">
      <alignment vertical="center"/>
    </xf>
    <xf numFmtId="0" fontId="0" fillId="0" borderId="0">
      <alignment vertical="center"/>
    </xf>
    <xf numFmtId="0" fontId="114" fillId="53" borderId="31" applyNumberFormat="0" applyAlignment="0" applyProtection="0">
      <alignment vertical="center"/>
    </xf>
    <xf numFmtId="0" fontId="102" fillId="0" borderId="0" applyNumberFormat="0" applyFill="0" applyBorder="0" applyAlignment="0" applyProtection="0">
      <alignment vertical="center"/>
    </xf>
    <xf numFmtId="0" fontId="11" fillId="0" borderId="0">
      <alignment vertical="center"/>
    </xf>
    <xf numFmtId="0" fontId="129" fillId="0" borderId="6" applyNumberFormat="0" applyFill="0" applyProtection="0">
      <alignment horizontal="center" vertical="center"/>
    </xf>
    <xf numFmtId="0" fontId="129" fillId="0" borderId="6" applyNumberFormat="0" applyFill="0" applyProtection="0">
      <alignment horizontal="center" vertical="center"/>
    </xf>
    <xf numFmtId="0" fontId="72" fillId="18" borderId="0" applyNumberFormat="0" applyBorder="0" applyAlignment="0" applyProtection="0">
      <alignment vertical="center"/>
    </xf>
    <xf numFmtId="0" fontId="129" fillId="0" borderId="6" applyNumberFormat="0" applyFill="0" applyProtection="0">
      <alignment horizontal="center" vertical="center"/>
    </xf>
    <xf numFmtId="0" fontId="129" fillId="0" borderId="6" applyNumberFormat="0" applyFill="0" applyProtection="0">
      <alignment horizontal="center" vertical="center"/>
    </xf>
    <xf numFmtId="0" fontId="129" fillId="0" borderId="6" applyNumberFormat="0" applyFill="0" applyProtection="0">
      <alignment horizontal="center" vertical="center"/>
    </xf>
    <xf numFmtId="0" fontId="91" fillId="20" borderId="0" applyNumberFormat="0" applyBorder="0" applyAlignment="0" applyProtection="0">
      <alignment vertical="center"/>
    </xf>
    <xf numFmtId="0" fontId="129" fillId="0" borderId="6" applyNumberFormat="0" applyFill="0" applyProtection="0">
      <alignment horizontal="center" vertical="center"/>
    </xf>
    <xf numFmtId="0" fontId="129" fillId="0" borderId="6" applyNumberFormat="0" applyFill="0" applyProtection="0">
      <alignment horizontal="center"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1" fillId="0" borderId="0">
      <alignment vertical="center"/>
    </xf>
    <xf numFmtId="0" fontId="68" fillId="0" borderId="18" applyNumberFormat="0" applyFill="0" applyProtection="0">
      <alignment horizontal="center" vertical="center"/>
    </xf>
    <xf numFmtId="0" fontId="11" fillId="0" borderId="0">
      <alignment vertical="center"/>
    </xf>
    <xf numFmtId="0" fontId="68" fillId="0" borderId="18" applyNumberFormat="0" applyFill="0" applyProtection="0">
      <alignment horizontal="center" vertical="center"/>
    </xf>
    <xf numFmtId="0" fontId="11" fillId="0" borderId="0">
      <alignment vertical="center"/>
    </xf>
    <xf numFmtId="0" fontId="11" fillId="0" borderId="0">
      <alignment vertical="center"/>
    </xf>
    <xf numFmtId="0" fontId="68" fillId="0" borderId="18" applyNumberFormat="0" applyFill="0" applyProtection="0">
      <alignment horizontal="center" vertical="center"/>
    </xf>
    <xf numFmtId="0" fontId="11" fillId="0" borderId="0">
      <alignment vertical="center"/>
    </xf>
    <xf numFmtId="0" fontId="68" fillId="0" borderId="18" applyNumberFormat="0" applyFill="0" applyProtection="0">
      <alignment horizontal="center" vertical="center"/>
    </xf>
    <xf numFmtId="0" fontId="11" fillId="0" borderId="0">
      <alignment vertical="center"/>
    </xf>
    <xf numFmtId="0" fontId="68" fillId="0" borderId="18" applyNumberFormat="0" applyFill="0" applyProtection="0">
      <alignment horizontal="center" vertical="center"/>
    </xf>
    <xf numFmtId="0" fontId="91" fillId="20" borderId="0" applyNumberFormat="0" applyBorder="0" applyAlignment="0" applyProtection="0">
      <alignment vertical="center"/>
    </xf>
    <xf numFmtId="0" fontId="84" fillId="0" borderId="0" applyNumberFormat="0" applyFill="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84" fillId="0" borderId="0" applyNumberFormat="0" applyFill="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32" borderId="0" applyNumberFormat="0" applyBorder="0" applyAlignment="0" applyProtection="0">
      <alignment vertical="center"/>
    </xf>
    <xf numFmtId="0" fontId="109" fillId="0" borderId="0" applyNumberFormat="0" applyFill="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107" fillId="32" borderId="0" applyNumberFormat="0" applyBorder="0" applyAlignment="0" applyProtection="0">
      <alignment vertical="center"/>
    </xf>
    <xf numFmtId="0" fontId="11" fillId="0" borderId="0">
      <alignment vertical="center"/>
    </xf>
    <xf numFmtId="0" fontId="91" fillId="20" borderId="0" applyNumberFormat="0" applyBorder="0" applyAlignment="0" applyProtection="0">
      <alignment vertical="center"/>
    </xf>
    <xf numFmtId="0" fontId="107" fillId="32" borderId="0" applyNumberFormat="0" applyBorder="0" applyAlignment="0" applyProtection="0">
      <alignment vertical="center"/>
    </xf>
    <xf numFmtId="0" fontId="107"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1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0"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73" fillId="11" borderId="0" applyNumberFormat="0" applyBorder="0" applyAlignment="0" applyProtection="0">
      <alignment vertical="center"/>
    </xf>
    <xf numFmtId="0" fontId="80" fillId="20" borderId="0" applyNumberFormat="0" applyBorder="0" applyAlignment="0" applyProtection="0">
      <alignment vertical="center"/>
    </xf>
    <xf numFmtId="0" fontId="91" fillId="32" borderId="0" applyNumberFormat="0" applyBorder="0" applyAlignment="0" applyProtection="0">
      <alignment vertical="center"/>
    </xf>
    <xf numFmtId="0" fontId="11" fillId="0" borderId="0">
      <alignment vertical="center"/>
    </xf>
    <xf numFmtId="0" fontId="114" fillId="53" borderId="31" applyNumberFormat="0" applyAlignment="0" applyProtection="0">
      <alignment vertical="center"/>
    </xf>
    <xf numFmtId="0" fontId="11" fillId="0" borderId="0">
      <alignment vertical="center"/>
    </xf>
    <xf numFmtId="0" fontId="91" fillId="32" borderId="0" applyNumberFormat="0" applyBorder="0" applyAlignment="0" applyProtection="0">
      <alignment vertical="center"/>
    </xf>
    <xf numFmtId="0" fontId="112" fillId="0" borderId="0">
      <alignment vertical="center"/>
    </xf>
    <xf numFmtId="0" fontId="11" fillId="0" borderId="0">
      <alignment vertical="center"/>
    </xf>
    <xf numFmtId="0" fontId="114" fillId="53" borderId="31" applyNumberFormat="0" applyAlignment="0" applyProtection="0">
      <alignment vertical="center"/>
    </xf>
    <xf numFmtId="0" fontId="9" fillId="0" borderId="0">
      <alignment vertical="center"/>
    </xf>
    <xf numFmtId="0" fontId="9" fillId="0" borderId="0">
      <alignment vertical="center"/>
    </xf>
    <xf numFmtId="0" fontId="91" fillId="32" borderId="0" applyNumberFormat="0" applyBorder="0" applyAlignment="0" applyProtection="0">
      <alignment vertical="center"/>
    </xf>
    <xf numFmtId="0" fontId="9" fillId="0" borderId="0">
      <alignment vertical="center"/>
    </xf>
    <xf numFmtId="0" fontId="91"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6" fillId="0" borderId="1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72" fillId="10"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03" fillId="19" borderId="30" applyNumberFormat="0" applyAlignment="0" applyProtection="0">
      <alignment vertical="center"/>
    </xf>
    <xf numFmtId="0" fontId="13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12" borderId="34" applyNumberFormat="0" applyFont="0" applyAlignment="0" applyProtection="0">
      <alignment vertical="center"/>
    </xf>
    <xf numFmtId="0" fontId="11" fillId="0" borderId="0">
      <alignment vertical="center"/>
    </xf>
    <xf numFmtId="0" fontId="0" fillId="0" borderId="0">
      <alignment vertical="center"/>
    </xf>
    <xf numFmtId="0" fontId="0" fillId="12" borderId="34" applyNumberFormat="0" applyFont="0" applyAlignment="0" applyProtection="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12" borderId="34" applyNumberFormat="0" applyFont="0" applyAlignment="0" applyProtection="0">
      <alignment vertical="center"/>
    </xf>
    <xf numFmtId="0" fontId="11" fillId="0" borderId="0">
      <alignment vertical="center"/>
    </xf>
    <xf numFmtId="0" fontId="11" fillId="0" borderId="0">
      <alignment vertical="center"/>
    </xf>
    <xf numFmtId="0" fontId="73" fillId="11" borderId="0" applyNumberFormat="0" applyBorder="0" applyAlignment="0" applyProtection="0">
      <alignment vertical="center"/>
    </xf>
    <xf numFmtId="0" fontId="11" fillId="0" borderId="0">
      <alignment vertical="center"/>
    </xf>
    <xf numFmtId="0" fontId="64" fillId="62" borderId="0" applyNumberFormat="0" applyBorder="0" applyAlignment="0" applyProtection="0">
      <alignment vertical="center"/>
    </xf>
    <xf numFmtId="0" fontId="11" fillId="0" borderId="0">
      <alignment vertical="center"/>
    </xf>
    <xf numFmtId="0" fontId="73"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4" fillId="54" borderId="0" applyNumberFormat="0" applyBorder="0" applyAlignment="0" applyProtection="0">
      <alignment vertical="center"/>
    </xf>
    <xf numFmtId="0" fontId="11" fillId="0" borderId="0">
      <alignment vertical="center"/>
    </xf>
    <xf numFmtId="0" fontId="11" fillId="0" borderId="0">
      <alignment vertical="center"/>
    </xf>
    <xf numFmtId="1" fontId="78" fillId="0" borderId="18" applyFill="0" applyProtection="0">
      <alignment horizontal="center" vertical="center"/>
    </xf>
    <xf numFmtId="0" fontId="11" fillId="0" borderId="0">
      <alignment vertical="center"/>
    </xf>
    <xf numFmtId="1" fontId="78" fillId="0" borderId="18" applyFill="0" applyProtection="0">
      <alignment horizontal="center"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0" fillId="13" borderId="2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81" fillId="10" borderId="0" applyNumberFormat="0" applyBorder="0" applyAlignment="0" applyProtection="0">
      <alignment vertical="center"/>
    </xf>
    <xf numFmtId="0" fontId="114" fillId="53" borderId="3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3" fillId="19" borderId="30" applyNumberFormat="0" applyAlignment="0" applyProtection="0">
      <alignment vertical="center"/>
    </xf>
    <xf numFmtId="0" fontId="11" fillId="0" borderId="0">
      <alignment vertical="center"/>
    </xf>
    <xf numFmtId="0" fontId="11" fillId="0" borderId="0">
      <alignment vertical="center"/>
    </xf>
    <xf numFmtId="0" fontId="103" fillId="19" borderId="30" applyNumberFormat="0" applyAlignment="0" applyProtection="0">
      <alignment vertical="center"/>
    </xf>
    <xf numFmtId="0" fontId="100" fillId="13" borderId="29" applyNumberFormat="0" applyAlignment="0" applyProtection="0">
      <alignment vertical="center"/>
    </xf>
    <xf numFmtId="181" fontId="0"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3" fillId="19" borderId="3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4" fillId="53" borderId="3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00" fillId="13" borderId="29" applyNumberFormat="0" applyAlignment="0" applyProtection="0">
      <alignment vertical="center"/>
    </xf>
    <xf numFmtId="0" fontId="11" fillId="0" borderId="0">
      <alignment vertical="center"/>
    </xf>
    <xf numFmtId="0" fontId="100" fillId="13" borderId="29" applyNumberFormat="0" applyAlignment="0" applyProtection="0">
      <alignment vertical="center"/>
    </xf>
    <xf numFmtId="0" fontId="73" fillId="11" borderId="0" applyNumberFormat="0" applyBorder="0" applyAlignment="0" applyProtection="0">
      <alignment vertical="center"/>
    </xf>
    <xf numFmtId="0" fontId="0" fillId="0" borderId="0">
      <alignment vertical="center"/>
    </xf>
    <xf numFmtId="0" fontId="73" fillId="11" borderId="0" applyNumberFormat="0" applyBorder="0" applyAlignment="0" applyProtection="0">
      <alignment vertical="center"/>
    </xf>
    <xf numFmtId="0" fontId="0" fillId="0" borderId="0">
      <alignment vertical="center"/>
    </xf>
    <xf numFmtId="0" fontId="73"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7" fillId="66" borderId="0" applyNumberFormat="0" applyBorder="0" applyAlignment="0" applyProtection="0">
      <alignment vertical="center"/>
    </xf>
    <xf numFmtId="0" fontId="11" fillId="0" borderId="0">
      <alignment vertical="center"/>
    </xf>
    <xf numFmtId="0" fontId="11" fillId="0" borderId="0">
      <alignment vertical="center"/>
    </xf>
    <xf numFmtId="0" fontId="103" fillId="19" borderId="3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00" fillId="13" borderId="29"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69" fillId="0" borderId="19" applyNumberFormat="0" applyFill="0" applyAlignment="0" applyProtection="0">
      <alignment vertical="center"/>
    </xf>
    <xf numFmtId="0" fontId="72" fillId="18" borderId="0" applyNumberFormat="0" applyBorder="0" applyAlignment="0" applyProtection="0">
      <alignment vertical="center"/>
    </xf>
    <xf numFmtId="0" fontId="0" fillId="0" borderId="0">
      <alignment vertical="center"/>
    </xf>
    <xf numFmtId="0" fontId="0" fillId="0" borderId="0">
      <alignment vertical="center"/>
    </xf>
    <xf numFmtId="0" fontId="9" fillId="0" borderId="0" applyAlignment="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0" fillId="0" borderId="0">
      <alignment vertical="center"/>
    </xf>
    <xf numFmtId="0" fontId="0" fillId="0" borderId="0">
      <alignment vertical="center"/>
    </xf>
    <xf numFmtId="0" fontId="110" fillId="0" borderId="1">
      <alignment horizontal="left" vertical="center"/>
    </xf>
    <xf numFmtId="0" fontId="0" fillId="12" borderId="34" applyNumberFormat="0" applyFont="0" applyAlignment="0" applyProtection="0">
      <alignment vertical="center"/>
    </xf>
    <xf numFmtId="0" fontId="110" fillId="0" borderId="1">
      <alignment horizontal="left" vertical="center"/>
    </xf>
    <xf numFmtId="0" fontId="110" fillId="0" borderId="1">
      <alignment horizontal="left" vertical="center"/>
    </xf>
    <xf numFmtId="0" fontId="0" fillId="12" borderId="34" applyNumberFormat="0" applyFont="0" applyAlignment="0" applyProtection="0">
      <alignment vertical="center"/>
    </xf>
    <xf numFmtId="0" fontId="110" fillId="0" borderId="1">
      <alignment horizontal="left" vertical="center"/>
    </xf>
    <xf numFmtId="0" fontId="110" fillId="0" borderId="1">
      <alignment horizontal="lef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04" fillId="13" borderId="31" applyNumberFormat="0" applyAlignment="0" applyProtection="0">
      <alignment vertical="center"/>
    </xf>
    <xf numFmtId="0" fontId="11" fillId="0" borderId="0">
      <alignment vertical="center"/>
    </xf>
    <xf numFmtId="1" fontId="78" fillId="0" borderId="18" applyFill="0" applyProtection="0">
      <alignment horizontal="center" vertical="center"/>
    </xf>
    <xf numFmtId="0" fontId="11" fillId="0" borderId="0">
      <alignment vertical="center"/>
    </xf>
    <xf numFmtId="0" fontId="104" fillId="13" borderId="31" applyNumberFormat="0" applyAlignment="0" applyProtection="0">
      <alignment vertical="center"/>
    </xf>
    <xf numFmtId="0" fontId="11" fillId="0" borderId="0">
      <alignment vertical="center"/>
    </xf>
    <xf numFmtId="0" fontId="10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8" fillId="0" borderId="6" applyNumberFormat="0" applyFill="0" applyProtection="0">
      <alignment horizontal="left" vertical="center"/>
    </xf>
    <xf numFmtId="0" fontId="81" fillId="10" borderId="0" applyNumberFormat="0" applyBorder="0" applyAlignment="0" applyProtection="0">
      <alignment vertical="center"/>
    </xf>
    <xf numFmtId="0" fontId="72" fillId="10"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84" fillId="0" borderId="0" applyNumberFormat="0" applyFill="0" applyBorder="0" applyAlignment="0" applyProtection="0">
      <alignment vertical="center"/>
    </xf>
    <xf numFmtId="0" fontId="72" fillId="18" borderId="0" applyNumberFormat="0" applyBorder="0" applyAlignment="0" applyProtection="0">
      <alignment vertical="center"/>
    </xf>
    <xf numFmtId="0" fontId="84" fillId="0" borderId="0" applyNumberFormat="0" applyFill="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109" fillId="0" borderId="0" applyNumberFormat="0" applyFill="0" applyBorder="0" applyAlignment="0" applyProtection="0">
      <alignment vertical="center"/>
    </xf>
    <xf numFmtId="0" fontId="66" fillId="0" borderId="38" applyNumberFormat="0" applyFill="0" applyAlignment="0" applyProtection="0">
      <alignment vertical="center"/>
    </xf>
    <xf numFmtId="0" fontId="103" fillId="19" borderId="30" applyNumberFormat="0" applyAlignment="0" applyProtection="0">
      <alignment vertical="center"/>
    </xf>
    <xf numFmtId="0" fontId="66" fillId="0" borderId="17" applyNumberFormat="0" applyFill="0" applyAlignment="0" applyProtection="0">
      <alignment vertical="center"/>
    </xf>
    <xf numFmtId="0" fontId="103" fillId="19" borderId="30" applyNumberFormat="0" applyAlignment="0" applyProtection="0">
      <alignment vertical="center"/>
    </xf>
    <xf numFmtId="0" fontId="66" fillId="0" borderId="17" applyNumberFormat="0" applyFill="0" applyAlignment="0" applyProtection="0">
      <alignment vertical="center"/>
    </xf>
    <xf numFmtId="0" fontId="103" fillId="19" borderId="30" applyNumberFormat="0" applyAlignment="0" applyProtection="0">
      <alignment vertical="center"/>
    </xf>
    <xf numFmtId="0" fontId="66" fillId="0" borderId="17" applyNumberFormat="0" applyFill="0" applyAlignment="0" applyProtection="0">
      <alignment vertical="center"/>
    </xf>
    <xf numFmtId="0" fontId="103" fillId="19" borderId="30" applyNumberFormat="0" applyAlignment="0" applyProtection="0">
      <alignment vertical="center"/>
    </xf>
    <xf numFmtId="0" fontId="66" fillId="0" borderId="17" applyNumberFormat="0" applyFill="0" applyAlignment="0" applyProtection="0">
      <alignment vertical="center"/>
    </xf>
    <xf numFmtId="0" fontId="103" fillId="19" borderId="30" applyNumberFormat="0" applyAlignment="0" applyProtection="0">
      <alignment vertical="center"/>
    </xf>
    <xf numFmtId="0" fontId="66" fillId="0" borderId="38"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109" fillId="0" borderId="0" applyNumberFormat="0" applyFill="0" applyBorder="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109" fillId="0" borderId="0" applyNumberFormat="0" applyFill="0" applyBorder="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4" fontId="0" fillId="0" borderId="0" applyFont="0" applyFill="0" applyBorder="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4" fillId="13" borderId="31"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103" fillId="19" borderId="30"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12" fillId="0" borderId="0">
      <alignment vertical="center"/>
    </xf>
    <xf numFmtId="43" fontId="0" fillId="0" borderId="0" applyFont="0" applyFill="0" applyBorder="0" applyAlignment="0" applyProtection="0">
      <alignment vertical="center"/>
    </xf>
    <xf numFmtId="0" fontId="114" fillId="53" borderId="31" applyNumberFormat="0" applyAlignment="0" applyProtection="0">
      <alignment vertical="center"/>
    </xf>
    <xf numFmtId="199"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65" borderId="0" applyNumberFormat="0" applyBorder="0" applyAlignment="0" applyProtection="0">
      <alignment vertical="center"/>
    </xf>
    <xf numFmtId="43" fontId="0" fillId="0" borderId="0" applyFont="0" applyFill="0" applyBorder="0" applyAlignment="0" applyProtection="0">
      <alignment vertical="center"/>
    </xf>
    <xf numFmtId="0" fontId="117" fillId="67" borderId="0" applyNumberFormat="0" applyBorder="0" applyAlignment="0" applyProtection="0">
      <alignment vertical="center"/>
    </xf>
    <xf numFmtId="0" fontId="117" fillId="67" borderId="0" applyNumberFormat="0" applyBorder="0" applyAlignment="0" applyProtection="0">
      <alignment vertical="center"/>
    </xf>
    <xf numFmtId="0" fontId="117" fillId="60" borderId="0" applyNumberFormat="0" applyBorder="0" applyAlignment="0" applyProtection="0">
      <alignment vertical="center"/>
    </xf>
    <xf numFmtId="0" fontId="117" fillId="66"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7"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6" borderId="0" applyNumberFormat="0" applyBorder="0" applyAlignment="0" applyProtection="0">
      <alignment vertical="center"/>
    </xf>
    <xf numFmtId="0" fontId="64" fillId="57" borderId="0" applyNumberFormat="0" applyBorder="0" applyAlignment="0" applyProtection="0">
      <alignment vertical="center"/>
    </xf>
    <xf numFmtId="0" fontId="73" fillId="11"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73" fillId="11" borderId="0" applyNumberFormat="0" applyBorder="0" applyAlignment="0" applyProtection="0">
      <alignment vertical="center"/>
    </xf>
    <xf numFmtId="0" fontId="64" fillId="57"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177" fontId="78" fillId="0" borderId="18" applyFill="0" applyProtection="0">
      <alignment horizontal="right" vertical="center"/>
    </xf>
    <xf numFmtId="177" fontId="78" fillId="0" borderId="18" applyFill="0" applyProtection="0">
      <alignment horizontal="right" vertical="center"/>
    </xf>
    <xf numFmtId="177" fontId="78" fillId="0" borderId="18" applyFill="0" applyProtection="0">
      <alignment horizontal="right" vertical="center"/>
    </xf>
    <xf numFmtId="177" fontId="78" fillId="0" borderId="18" applyFill="0" applyProtection="0">
      <alignment horizontal="right" vertical="center"/>
    </xf>
    <xf numFmtId="0" fontId="78" fillId="0" borderId="6" applyNumberFormat="0" applyFill="0" applyProtection="0">
      <alignment horizontal="left" vertical="center"/>
    </xf>
    <xf numFmtId="0" fontId="78" fillId="0" borderId="6" applyNumberFormat="0" applyFill="0" applyProtection="0">
      <alignment horizontal="left" vertical="center"/>
    </xf>
    <xf numFmtId="0" fontId="78" fillId="0" borderId="6" applyNumberFormat="0" applyFill="0" applyProtection="0">
      <alignment horizontal="left" vertical="center"/>
    </xf>
    <xf numFmtId="0" fontId="78" fillId="0" borderId="6" applyNumberFormat="0" applyFill="0" applyProtection="0">
      <alignment horizontal="lef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41" fontId="0" fillId="0" borderId="0" applyFont="0" applyFill="0" applyBorder="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00" fillId="13" borderId="29"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0" fontId="114" fillId="53" borderId="31" applyNumberFormat="0" applyAlignment="0" applyProtection="0">
      <alignment vertical="center"/>
    </xf>
    <xf numFmtId="1" fontId="78" fillId="0" borderId="18" applyFill="0" applyProtection="0">
      <alignment horizontal="center" vertical="center"/>
    </xf>
    <xf numFmtId="1" fontId="78" fillId="0" borderId="18" applyFill="0" applyProtection="0">
      <alignment horizontal="center" vertical="center"/>
    </xf>
    <xf numFmtId="0" fontId="135" fillId="0" borderId="0">
      <alignment vertical="center"/>
    </xf>
    <xf numFmtId="0" fontId="105" fillId="0" borderId="0">
      <alignment vertical="center"/>
    </xf>
    <xf numFmtId="43" fontId="0" fillId="0" borderId="0" applyFont="0" applyFill="0" applyBorder="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0" fillId="12" borderId="34" applyNumberFormat="0" applyFont="0" applyAlignment="0" applyProtection="0">
      <alignment vertical="center"/>
    </xf>
    <xf numFmtId="0" fontId="136" fillId="0" borderId="0">
      <alignment vertical="top"/>
      <protection locked="0"/>
    </xf>
  </cellStyleXfs>
  <cellXfs count="513">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Font="1" applyFill="1" applyBorder="1" applyAlignment="1">
      <alignment horizontal="left" vertical="center"/>
    </xf>
    <xf numFmtId="0" fontId="6" fillId="0" borderId="1" xfId="0" applyFont="1" applyFill="1" applyBorder="1" applyAlignment="1">
      <alignment vertical="center" wrapText="1"/>
    </xf>
    <xf numFmtId="0" fontId="7" fillId="0" borderId="1" xfId="0" applyFont="1" applyFill="1" applyBorder="1" applyAlignment="1">
      <alignment horizontal="left" vertical="center"/>
    </xf>
    <xf numFmtId="0" fontId="8" fillId="0" borderId="1" xfId="0" applyFont="1" applyBorder="1" applyAlignment="1">
      <alignment horizontal="justify" vertical="center"/>
    </xf>
    <xf numFmtId="0" fontId="9" fillId="0" borderId="0" xfId="288" applyFont="1" applyFill="1" applyBorder="1" applyAlignment="1">
      <alignment vertical="center"/>
    </xf>
    <xf numFmtId="0" fontId="10" fillId="0" borderId="0" xfId="288" applyFont="1" applyFill="1" applyBorder="1" applyAlignment="1">
      <alignment vertical="center"/>
    </xf>
    <xf numFmtId="0" fontId="11" fillId="0" borderId="0" xfId="0" applyFont="1" applyFill="1" applyBorder="1" applyAlignment="1">
      <alignment vertical="center"/>
    </xf>
    <xf numFmtId="0" fontId="12"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3" fillId="0" borderId="1" xfId="482" applyFont="1" applyFill="1" applyBorder="1" applyAlignment="1">
      <alignment horizontal="center" vertical="center" wrapText="1"/>
    </xf>
    <xf numFmtId="0" fontId="14" fillId="0" borderId="1" xfId="482" applyFont="1" applyFill="1" applyBorder="1" applyAlignment="1">
      <alignment horizontal="center" vertical="center" wrapText="1"/>
    </xf>
    <xf numFmtId="0" fontId="14" fillId="0" borderId="2" xfId="482"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5" xfId="482"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6" xfId="482" applyFont="1" applyFill="1" applyBorder="1" applyAlignment="1">
      <alignment horizontal="left" vertical="center" wrapText="1"/>
    </xf>
    <xf numFmtId="0" fontId="14" fillId="0" borderId="1" xfId="482"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1" fillId="0" borderId="1" xfId="288" applyFont="1" applyFill="1" applyBorder="1" applyAlignment="1">
      <alignment horizontal="left" vertical="center"/>
    </xf>
    <xf numFmtId="0" fontId="11" fillId="0" borderId="1" xfId="288" applyFont="1" applyFill="1" applyBorder="1" applyAlignment="1">
      <alignment horizontal="lef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8" fontId="23" fillId="0" borderId="1" xfId="0" applyNumberFormat="1" applyFont="1" applyFill="1" applyBorder="1" applyAlignment="1">
      <alignment horizontal="left" vertical="center" wrapText="1"/>
    </xf>
    <xf numFmtId="198"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198"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200" fontId="23" fillId="0" borderId="1" xfId="0" applyNumberFormat="1" applyFont="1" applyFill="1" applyBorder="1" applyAlignment="1">
      <alignment horizontal="righ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4" fillId="0" borderId="0" xfId="0" applyFont="1" applyFill="1" applyBorder="1" applyAlignment="1">
      <alignment vertical="center"/>
    </xf>
    <xf numFmtId="0" fontId="8" fillId="0" borderId="0" xfId="0" applyFont="1" applyFill="1" applyBorder="1" applyAlignment="1">
      <alignment vertical="center"/>
    </xf>
    <xf numFmtId="0" fontId="2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1" fillId="0" borderId="0" xfId="895" applyFill="1" applyAlignment="1"/>
    <xf numFmtId="0" fontId="11" fillId="0" borderId="0" xfId="895" applyAlignment="1"/>
    <xf numFmtId="0" fontId="11"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4" fillId="0" borderId="0" xfId="569" applyFont="1" applyAlignment="1" applyProtection="1">
      <alignment horizontal="left" vertical="center"/>
    </xf>
    <xf numFmtId="201" fontId="28" fillId="0" borderId="0" xfId="569" applyNumberFormat="1" applyFont="1" applyAlignment="1">
      <alignment horizontal="right" vertical="center"/>
    </xf>
    <xf numFmtId="0" fontId="28" fillId="0" borderId="0" xfId="569" applyFont="1" applyAlignment="1">
      <alignment horizontal="right" vertical="center"/>
    </xf>
    <xf numFmtId="202" fontId="28" fillId="0" borderId="0" xfId="569" applyNumberFormat="1" applyFont="1" applyFill="1" applyBorder="1" applyAlignment="1" applyProtection="1">
      <alignment horizontal="right" vertical="center"/>
    </xf>
    <xf numFmtId="2" fontId="27" fillId="0" borderId="1" xfId="822" applyNumberFormat="1" applyFont="1" applyFill="1" applyBorder="1" applyAlignment="1" applyProtection="1">
      <alignment horizontal="center" vertical="center" wrapText="1"/>
    </xf>
    <xf numFmtId="187" fontId="27" fillId="0" borderId="1" xfId="998" applyNumberFormat="1" applyFont="1" applyBorder="1" applyAlignment="1">
      <alignment horizontal="center" vertical="center" wrapText="1"/>
    </xf>
    <xf numFmtId="0" fontId="11" fillId="0" borderId="0" xfId="698" applyAlignment="1">
      <alignment horizontal="center" vertical="center"/>
    </xf>
    <xf numFmtId="49" fontId="27" fillId="0" borderId="1" xfId="824" applyNumberFormat="1" applyFont="1" applyFill="1" applyBorder="1" applyAlignment="1" applyProtection="1">
      <alignment horizontal="left" vertical="center"/>
    </xf>
    <xf numFmtId="197" fontId="29" fillId="0" borderId="1" xfId="29" applyNumberFormat="1" applyFont="1" applyFill="1" applyBorder="1" applyAlignment="1">
      <alignment horizontal="center" vertical="center" wrapText="1"/>
    </xf>
    <xf numFmtId="176" fontId="27" fillId="0" borderId="1" xfId="38" applyNumberFormat="1" applyFont="1" applyFill="1" applyBorder="1" applyAlignment="1">
      <alignment horizontal="right" vertical="center" wrapText="1"/>
    </xf>
    <xf numFmtId="49" fontId="5" fillId="0" borderId="1" xfId="824" applyNumberFormat="1" applyFont="1" applyFill="1" applyBorder="1" applyAlignment="1" applyProtection="1">
      <alignment horizontal="left" vertical="center"/>
    </xf>
    <xf numFmtId="197" fontId="30" fillId="0" borderId="1" xfId="29" applyNumberFormat="1" applyFont="1" applyFill="1" applyBorder="1" applyAlignment="1">
      <alignment horizontal="center" vertical="center" wrapText="1"/>
    </xf>
    <xf numFmtId="197" fontId="30" fillId="0" borderId="1" xfId="29" applyNumberFormat="1" applyFont="1" applyFill="1" applyBorder="1" applyAlignment="1" applyProtection="1">
      <alignment horizontal="center" vertical="center" wrapText="1"/>
    </xf>
    <xf numFmtId="197" fontId="27" fillId="0" borderId="1" xfId="29" applyNumberFormat="1" applyFont="1" applyFill="1" applyBorder="1" applyAlignment="1">
      <alignment horizontal="right" vertical="center" wrapText="1"/>
    </xf>
    <xf numFmtId="197" fontId="5" fillId="0" borderId="1" xfId="29" applyNumberFormat="1" applyFont="1" applyFill="1" applyBorder="1" applyAlignment="1">
      <alignment horizontal="right" vertical="center" wrapText="1"/>
    </xf>
    <xf numFmtId="197" fontId="5" fillId="0" borderId="1" xfId="29" applyNumberFormat="1" applyFont="1" applyFill="1" applyBorder="1" applyAlignment="1" applyProtection="1">
      <alignment horizontal="right" vertical="center" wrapText="1"/>
    </xf>
    <xf numFmtId="197" fontId="5" fillId="2" borderId="1" xfId="29" applyNumberFormat="1" applyFont="1" applyFill="1" applyBorder="1" applyAlignment="1" applyProtection="1">
      <alignment horizontal="right" vertical="center" wrapText="1"/>
    </xf>
    <xf numFmtId="49" fontId="27" fillId="0" borderId="1" xfId="902" applyNumberFormat="1" applyFont="1" applyFill="1" applyBorder="1" applyAlignment="1" applyProtection="1">
      <alignment horizontal="distributed" vertical="center"/>
    </xf>
    <xf numFmtId="3" fontId="27" fillId="0" borderId="1" xfId="29" applyNumberFormat="1" applyFont="1" applyFill="1" applyBorder="1" applyAlignment="1">
      <alignment horizontal="right" vertical="center" wrapText="1"/>
    </xf>
    <xf numFmtId="3" fontId="5" fillId="0" borderId="1" xfId="29" applyNumberFormat="1" applyFont="1" applyFill="1" applyBorder="1" applyAlignment="1">
      <alignment horizontal="right" vertical="center" wrapText="1"/>
    </xf>
    <xf numFmtId="49" fontId="27" fillId="0" borderId="1" xfId="902" applyNumberFormat="1" applyFont="1" applyFill="1" applyBorder="1" applyAlignment="1" applyProtection="1">
      <alignment horizontal="left" vertical="center"/>
    </xf>
    <xf numFmtId="197" fontId="11" fillId="0" borderId="0" xfId="895" applyNumberFormat="1" applyAlignment="1">
      <alignment horizontal="right" vertical="center"/>
    </xf>
    <xf numFmtId="0" fontId="11" fillId="0" borderId="0" xfId="698" applyFill="1" applyAlignment="1"/>
    <xf numFmtId="0" fontId="11" fillId="0" borderId="0" xfId="698" applyAlignment="1"/>
    <xf numFmtId="0" fontId="2" fillId="0" borderId="0" xfId="698" applyNumberFormat="1" applyFont="1" applyFill="1" applyAlignment="1" applyProtection="1">
      <alignment horizontal="center" vertical="center" wrapText="1"/>
    </xf>
    <xf numFmtId="0" fontId="5" fillId="0" borderId="0" xfId="698" applyFont="1" applyFill="1" applyAlignment="1" applyProtection="1">
      <alignment horizontal="left" vertical="center"/>
    </xf>
    <xf numFmtId="201" fontId="5" fillId="0" borderId="0" xfId="698" applyNumberFormat="1" applyFont="1" applyFill="1" applyAlignment="1" applyProtection="1">
      <alignment horizontal="right"/>
    </xf>
    <xf numFmtId="0" fontId="30" fillId="0" borderId="0" xfId="698" applyFont="1" applyFill="1" applyAlignment="1">
      <alignment vertical="center"/>
    </xf>
    <xf numFmtId="0" fontId="5" fillId="0" borderId="0" xfId="698" applyFont="1" applyFill="1" applyAlignment="1">
      <alignment horizontal="right" vertical="center"/>
    </xf>
    <xf numFmtId="0" fontId="27" fillId="0" borderId="1" xfId="698" applyNumberFormat="1" applyFont="1" applyFill="1" applyBorder="1" applyAlignment="1" applyProtection="1">
      <alignment horizontal="center" vertical="center"/>
    </xf>
    <xf numFmtId="49" fontId="27" fillId="0" borderId="1" xfId="430" applyNumberFormat="1" applyFont="1" applyFill="1" applyBorder="1" applyAlignment="1" applyProtection="1">
      <alignment vertical="center"/>
    </xf>
    <xf numFmtId="197" fontId="29" fillId="0" borderId="1" xfId="109" applyNumberFormat="1" applyFont="1" applyFill="1" applyBorder="1" applyAlignment="1">
      <alignment horizontal="center" vertical="center" wrapText="1"/>
    </xf>
    <xf numFmtId="176" fontId="5" fillId="0" borderId="1" xfId="38" applyNumberFormat="1" applyFont="1" applyFill="1" applyBorder="1" applyAlignment="1">
      <alignment horizontal="right" vertical="center" wrapText="1"/>
    </xf>
    <xf numFmtId="49" fontId="5" fillId="0" borderId="1" xfId="430" applyNumberFormat="1" applyFont="1" applyFill="1" applyBorder="1" applyAlignment="1" applyProtection="1">
      <alignment vertical="center"/>
    </xf>
    <xf numFmtId="197" fontId="30" fillId="0" borderId="1" xfId="109" applyNumberFormat="1" applyFont="1" applyFill="1" applyBorder="1" applyAlignment="1">
      <alignment horizontal="center" vertical="center" wrapText="1"/>
    </xf>
    <xf numFmtId="197" fontId="30" fillId="0" borderId="1" xfId="868" applyNumberFormat="1" applyFont="1" applyFill="1" applyBorder="1" applyAlignment="1">
      <alignment horizontal="center" vertical="center" wrapText="1"/>
    </xf>
    <xf numFmtId="197" fontId="5" fillId="0" borderId="1" xfId="868" applyNumberFormat="1" applyFont="1" applyFill="1" applyBorder="1" applyAlignment="1">
      <alignment horizontal="right" vertical="center" wrapText="1"/>
    </xf>
    <xf numFmtId="49" fontId="27" fillId="0" borderId="1" xfId="430" applyNumberFormat="1" applyFont="1" applyFill="1" applyBorder="1" applyAlignment="1" applyProtection="1">
      <alignment vertical="center" wrapText="1"/>
    </xf>
    <xf numFmtId="197" fontId="29" fillId="0" borderId="1" xfId="868" applyNumberFormat="1" applyFont="1" applyFill="1" applyBorder="1" applyAlignment="1">
      <alignment horizontal="center" vertical="center" wrapText="1"/>
    </xf>
    <xf numFmtId="197" fontId="27" fillId="0" borderId="1" xfId="868" applyNumberFormat="1" applyFont="1" applyFill="1" applyBorder="1" applyAlignment="1">
      <alignment horizontal="right" vertical="center" wrapText="1"/>
    </xf>
    <xf numFmtId="194" fontId="11" fillId="0" borderId="1" xfId="0" applyNumberFormat="1" applyFont="1" applyFill="1" applyBorder="1" applyAlignment="1">
      <alignment horizontal="right" vertical="center"/>
    </xf>
    <xf numFmtId="197" fontId="27" fillId="0" borderId="1" xfId="29" applyNumberFormat="1" applyFont="1" applyFill="1" applyBorder="1" applyAlignment="1" applyProtection="1">
      <alignment horizontal="right" vertical="center" wrapText="1"/>
    </xf>
    <xf numFmtId="197" fontId="11" fillId="0" borderId="0" xfId="698" applyNumberFormat="1" applyAlignment="1"/>
    <xf numFmtId="0" fontId="11" fillId="0" borderId="0" xfId="766" applyFill="1" applyAlignment="1"/>
    <xf numFmtId="0" fontId="11" fillId="0" borderId="0" xfId="766" applyAlignment="1"/>
    <xf numFmtId="0" fontId="31" fillId="0" borderId="0" xfId="766" applyNumberFormat="1" applyFont="1" applyFill="1" applyAlignment="1" applyProtection="1">
      <alignment horizontal="center" vertical="center" wrapText="1"/>
    </xf>
    <xf numFmtId="0" fontId="14" fillId="0" borderId="0" xfId="711" applyFont="1" applyAlignment="1" applyProtection="1">
      <alignment horizontal="left" vertical="center"/>
    </xf>
    <xf numFmtId="0" fontId="28" fillId="0" borderId="0" xfId="711" applyFont="1" applyAlignment="1"/>
    <xf numFmtId="191" fontId="28" fillId="0" borderId="0" xfId="711" applyNumberFormat="1" applyFont="1" applyAlignment="1"/>
    <xf numFmtId="202" fontId="32" fillId="0" borderId="0" xfId="711" applyNumberFormat="1" applyFont="1" applyFill="1" applyBorder="1" applyAlignment="1" applyProtection="1">
      <alignment horizontal="right" vertical="center"/>
    </xf>
    <xf numFmtId="0" fontId="11" fillId="0" borderId="0" xfId="766" applyAlignment="1">
      <alignment horizontal="center" vertical="center"/>
    </xf>
    <xf numFmtId="0" fontId="33" fillId="0" borderId="0" xfId="553" applyFont="1" applyAlignment="1">
      <alignment horizontal="center" vertical="center"/>
    </xf>
    <xf numFmtId="49" fontId="27" fillId="0" borderId="1" xfId="824" applyNumberFormat="1" applyFont="1" applyFill="1" applyBorder="1" applyAlignment="1" applyProtection="1">
      <alignment horizontal="left" vertical="center" wrapText="1"/>
    </xf>
    <xf numFmtId="49" fontId="27" fillId="0" borderId="1" xfId="902" applyNumberFormat="1" applyFont="1" applyFill="1" applyBorder="1" applyAlignment="1" applyProtection="1">
      <alignment horizontal="left" vertical="center" wrapText="1"/>
    </xf>
    <xf numFmtId="197" fontId="11" fillId="0" borderId="0" xfId="766" applyNumberFormat="1" applyAlignment="1"/>
    <xf numFmtId="0" fontId="11" fillId="0" borderId="0" xfId="766" applyAlignment="1">
      <alignment vertical="center"/>
    </xf>
    <xf numFmtId="0" fontId="5" fillId="0" borderId="0" xfId="766" applyFont="1" applyFill="1" applyAlignment="1" applyProtection="1">
      <alignment horizontal="left" vertical="center"/>
    </xf>
    <xf numFmtId="4" fontId="5" fillId="0" borderId="0" xfId="766" applyNumberFormat="1" applyFont="1" applyFill="1" applyAlignment="1" applyProtection="1">
      <alignment horizontal="right" vertical="center"/>
    </xf>
    <xf numFmtId="191" fontId="30" fillId="0" borderId="0" xfId="766" applyNumberFormat="1" applyFont="1" applyFill="1" applyAlignment="1">
      <alignment vertical="center"/>
    </xf>
    <xf numFmtId="0" fontId="5" fillId="0" borderId="0" xfId="766" applyFont="1" applyFill="1" applyAlignment="1">
      <alignment horizontal="right" vertical="center"/>
    </xf>
    <xf numFmtId="0" fontId="27" fillId="0" borderId="1" xfId="916" applyNumberFormat="1" applyFont="1" applyFill="1" applyBorder="1" applyAlignment="1" applyProtection="1">
      <alignment horizontal="center" vertical="center"/>
    </xf>
    <xf numFmtId="49" fontId="27" fillId="0" borderId="1" xfId="920" applyNumberFormat="1" applyFont="1" applyFill="1" applyBorder="1" applyAlignment="1" applyProtection="1">
      <alignment vertical="center"/>
    </xf>
    <xf numFmtId="0" fontId="33" fillId="0" borderId="0" xfId="553" applyFont="1">
      <alignment vertical="center"/>
    </xf>
    <xf numFmtId="49" fontId="5" fillId="0" borderId="1" xfId="920" applyNumberFormat="1" applyFont="1" applyFill="1" applyBorder="1" applyAlignment="1" applyProtection="1">
      <alignment vertical="center"/>
    </xf>
    <xf numFmtId="197" fontId="5" fillId="0" borderId="1" xfId="109" applyNumberFormat="1" applyFont="1" applyBorder="1" applyAlignment="1">
      <alignment horizontal="right" vertical="center" wrapText="1"/>
    </xf>
    <xf numFmtId="197" fontId="5" fillId="0" borderId="1" xfId="868" applyNumberFormat="1" applyFont="1" applyBorder="1" applyAlignment="1">
      <alignment horizontal="right" vertical="center" wrapText="1"/>
    </xf>
    <xf numFmtId="197" fontId="27" fillId="0" borderId="1" xfId="109" applyNumberFormat="1" applyFont="1" applyBorder="1" applyAlignment="1">
      <alignment horizontal="right" vertical="center" wrapText="1"/>
    </xf>
    <xf numFmtId="197" fontId="27" fillId="0" borderId="1" xfId="868" applyNumberFormat="1" applyFont="1" applyBorder="1" applyAlignment="1">
      <alignment horizontal="right" vertical="center" wrapText="1"/>
    </xf>
    <xf numFmtId="197" fontId="5" fillId="2" borderId="1" xfId="868" applyNumberFormat="1" applyFont="1" applyFill="1" applyBorder="1" applyAlignment="1">
      <alignment horizontal="right" vertical="center" wrapText="1"/>
    </xf>
    <xf numFmtId="197" fontId="27" fillId="0" borderId="1" xfId="109" applyNumberFormat="1" applyFont="1" applyFill="1" applyBorder="1" applyAlignment="1">
      <alignment horizontal="right" vertical="center" wrapText="1"/>
    </xf>
    <xf numFmtId="49" fontId="27" fillId="0" borderId="1" xfId="902" applyNumberFormat="1" applyFont="1" applyFill="1" applyBorder="1" applyAlignment="1" applyProtection="1">
      <alignment vertical="center"/>
    </xf>
    <xf numFmtId="0" fontId="11" fillId="0" borderId="0" xfId="998">
      <alignment vertical="center"/>
    </xf>
    <xf numFmtId="0" fontId="10" fillId="0" borderId="0" xfId="998" applyFont="1" applyAlignment="1">
      <alignment horizontal="center" vertical="center" wrapText="1"/>
    </xf>
    <xf numFmtId="0" fontId="11" fillId="0" borderId="0" xfId="998" applyFill="1">
      <alignment vertical="center"/>
    </xf>
    <xf numFmtId="0" fontId="1" fillId="0" borderId="0" xfId="0" applyFont="1" applyFill="1" applyAlignment="1">
      <alignment vertical="center"/>
    </xf>
    <xf numFmtId="0" fontId="34" fillId="0" borderId="0" xfId="659" applyFont="1" applyAlignment="1">
      <alignment horizontal="center" vertical="center" shrinkToFit="1"/>
    </xf>
    <xf numFmtId="0" fontId="12" fillId="0" borderId="0" xfId="659" applyFont="1" applyAlignment="1">
      <alignment horizontal="center" vertical="center" shrinkToFit="1"/>
    </xf>
    <xf numFmtId="0" fontId="14" fillId="0" borderId="0" xfId="659" applyFont="1" applyBorder="1" applyAlignment="1">
      <alignment horizontal="left" vertical="center" wrapText="1"/>
    </xf>
    <xf numFmtId="0" fontId="14" fillId="0" borderId="0" xfId="0" applyFont="1" applyFill="1" applyAlignment="1">
      <alignment horizontal="right"/>
    </xf>
    <xf numFmtId="0" fontId="27" fillId="0" borderId="1" xfId="1073" applyFont="1" applyBorder="1" applyAlignment="1">
      <alignment horizontal="center" vertical="center"/>
    </xf>
    <xf numFmtId="49" fontId="27" fillId="0" borderId="1" xfId="0" applyNumberFormat="1" applyFont="1" applyFill="1" applyBorder="1" applyAlignment="1" applyProtection="1">
      <alignment vertical="center" wrapText="1"/>
    </xf>
    <xf numFmtId="197" fontId="5" fillId="0" borderId="1" xfId="29" applyNumberFormat="1" applyFont="1" applyBorder="1" applyAlignment="1">
      <alignment horizontal="right" vertical="center" wrapText="1"/>
    </xf>
    <xf numFmtId="0" fontId="5" fillId="0" borderId="1" xfId="649"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35" fillId="0" borderId="1" xfId="998" applyFont="1" applyFill="1" applyBorder="1">
      <alignment vertical="center"/>
    </xf>
    <xf numFmtId="0" fontId="12" fillId="0" borderId="0" xfId="627" applyFont="1" applyFill="1" applyAlignment="1">
      <alignment horizontal="center" vertical="center" shrinkToFit="1"/>
    </xf>
    <xf numFmtId="0" fontId="14" fillId="0" borderId="0" xfId="627" applyFont="1" applyFill="1" applyAlignment="1">
      <alignment horizontal="left" vertical="center" wrapText="1"/>
    </xf>
    <xf numFmtId="187" fontId="5" fillId="0" borderId="0" xfId="1071" applyNumberFormat="1" applyFont="1" applyFill="1" applyBorder="1" applyAlignment="1">
      <alignment horizontal="right" vertical="center"/>
    </xf>
    <xf numFmtId="0" fontId="27" fillId="0" borderId="1" xfId="1071" applyFont="1" applyFill="1" applyBorder="1" applyAlignment="1">
      <alignment horizontal="center" vertical="center"/>
    </xf>
    <xf numFmtId="187" fontId="27" fillId="0" borderId="1" xfId="998" applyNumberFormat="1" applyFont="1" applyFill="1" applyBorder="1" applyAlignment="1">
      <alignment horizontal="center" vertical="center" wrapText="1"/>
    </xf>
    <xf numFmtId="0" fontId="0" fillId="0" borderId="0" xfId="0" applyFont="1" applyAlignment="1"/>
    <xf numFmtId="197" fontId="27" fillId="0" borderId="1" xfId="998" applyNumberFormat="1" applyFont="1" applyFill="1" applyBorder="1" applyAlignment="1">
      <alignment horizontal="right" vertical="center" wrapText="1"/>
    </xf>
    <xf numFmtId="197" fontId="5" fillId="0" borderId="1" xfId="998"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0" fontId="27" fillId="0" borderId="1" xfId="998" applyFont="1" applyFill="1" applyBorder="1" applyAlignment="1">
      <alignment horizontal="distributed" vertical="center" wrapText="1"/>
    </xf>
    <xf numFmtId="0" fontId="27" fillId="0" borderId="1" xfId="649" applyNumberFormat="1" applyFont="1" applyFill="1" applyBorder="1" applyAlignment="1">
      <alignment horizontal="left" vertical="center" wrapText="1"/>
    </xf>
    <xf numFmtId="0" fontId="5" fillId="0" borderId="1" xfId="649" applyNumberFormat="1" applyFont="1" applyFill="1" applyBorder="1" applyAlignment="1">
      <alignment horizontal="left" vertical="center" wrapText="1" indent="1"/>
    </xf>
    <xf numFmtId="197" fontId="14" fillId="0" borderId="1" xfId="0" applyNumberFormat="1" applyFont="1" applyFill="1" applyBorder="1" applyAlignment="1">
      <alignment horizontal="right" vertical="center" wrapText="1"/>
    </xf>
    <xf numFmtId="0" fontId="27" fillId="0" borderId="1" xfId="998" applyFont="1" applyFill="1" applyBorder="1" applyAlignment="1">
      <alignment horizontal="left" vertical="center" wrapText="1"/>
    </xf>
    <xf numFmtId="197" fontId="13" fillId="0" borderId="1" xfId="0" applyNumberFormat="1" applyFont="1" applyFill="1" applyBorder="1" applyAlignment="1">
      <alignment horizontal="right" vertical="center" wrapText="1"/>
    </xf>
    <xf numFmtId="41" fontId="0" fillId="0" borderId="0" xfId="0" applyNumberFormat="1" applyAlignment="1"/>
    <xf numFmtId="197" fontId="0" fillId="0" borderId="0" xfId="0" applyNumberFormat="1" applyAlignment="1"/>
    <xf numFmtId="0" fontId="11" fillId="0" borderId="0" xfId="649" applyAlignment="1"/>
    <xf numFmtId="0" fontId="36" fillId="3" borderId="0" xfId="649" applyFont="1" applyFill="1" applyAlignment="1"/>
    <xf numFmtId="0" fontId="12" fillId="0" borderId="0" xfId="627" applyFont="1" applyAlignment="1">
      <alignment horizontal="center" vertical="center" shrinkToFit="1"/>
    </xf>
    <xf numFmtId="0" fontId="37" fillId="3" borderId="0" xfId="627" applyFont="1" applyFill="1" applyAlignment="1">
      <alignment horizontal="center" vertical="center" shrinkToFit="1"/>
    </xf>
    <xf numFmtId="0" fontId="14" fillId="0" borderId="0" xfId="627" applyFont="1" applyAlignment="1">
      <alignment horizontal="left" vertical="center" wrapText="1"/>
    </xf>
    <xf numFmtId="0" fontId="38" fillId="0" borderId="0" xfId="627" applyFont="1" applyFill="1" applyAlignment="1">
      <alignment horizontal="left" vertical="center" wrapText="1"/>
    </xf>
    <xf numFmtId="0" fontId="5" fillId="0" borderId="0" xfId="649" applyFont="1" applyAlignment="1">
      <alignment horizontal="right" vertical="center"/>
    </xf>
    <xf numFmtId="0" fontId="27" fillId="0" borderId="1" xfId="649" applyFont="1" applyFill="1" applyBorder="1" applyAlignment="1">
      <alignment horizontal="center" vertical="center" wrapText="1"/>
    </xf>
    <xf numFmtId="0" fontId="32" fillId="0" borderId="1" xfId="0" applyFont="1" applyFill="1" applyBorder="1" applyAlignment="1" applyProtection="1">
      <alignment horizontal="right" vertical="center"/>
      <protection locked="0"/>
    </xf>
    <xf numFmtId="0" fontId="32" fillId="3" borderId="1" xfId="0"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xf>
    <xf numFmtId="3" fontId="32" fillId="3"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4" fontId="39" fillId="0" borderId="1" xfId="1333" applyNumberFormat="1" applyFont="1" applyFill="1" applyBorder="1" applyAlignment="1" applyProtection="1">
      <alignment horizontal="right" vertical="center"/>
    </xf>
    <xf numFmtId="4" fontId="7" fillId="0" borderId="1" xfId="1333" applyNumberFormat="1" applyFont="1" applyFill="1" applyBorder="1" applyAlignment="1" applyProtection="1">
      <alignment horizontal="right" vertical="center"/>
    </xf>
    <xf numFmtId="197" fontId="27" fillId="0" borderId="1" xfId="627" applyNumberFormat="1" applyFont="1" applyFill="1" applyBorder="1" applyAlignment="1">
      <alignment horizontal="right" vertical="center" wrapText="1"/>
    </xf>
    <xf numFmtId="197" fontId="5" fillId="0" borderId="1" xfId="627" applyNumberFormat="1" applyFont="1" applyFill="1" applyBorder="1" applyAlignment="1">
      <alignment horizontal="right" vertical="center" wrapText="1"/>
    </xf>
    <xf numFmtId="197" fontId="5" fillId="3" borderId="1" xfId="627" applyNumberFormat="1" applyFont="1" applyFill="1" applyBorder="1" applyAlignment="1">
      <alignment horizontal="right" vertical="center" wrapText="1"/>
    </xf>
    <xf numFmtId="197" fontId="5" fillId="3" borderId="1" xfId="998" applyNumberFormat="1" applyFont="1" applyFill="1" applyBorder="1" applyAlignment="1">
      <alignment horizontal="right" vertical="center" wrapText="1"/>
    </xf>
    <xf numFmtId="197" fontId="5" fillId="0" borderId="1" xfId="965" applyNumberFormat="1" applyFont="1" applyFill="1" applyBorder="1" applyAlignment="1">
      <alignment horizontal="right" vertical="center" wrapText="1"/>
    </xf>
    <xf numFmtId="197" fontId="27" fillId="0" borderId="1" xfId="965" applyNumberFormat="1" applyFont="1" applyFill="1" applyBorder="1" applyAlignment="1">
      <alignment horizontal="right" vertical="center" wrapText="1"/>
    </xf>
    <xf numFmtId="0" fontId="13"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97" fontId="27" fillId="0" borderId="1" xfId="0" applyNumberFormat="1" applyFont="1" applyFill="1" applyBorder="1" applyAlignment="1">
      <alignment horizontal="right" vertical="center" wrapText="1"/>
    </xf>
    <xf numFmtId="197" fontId="27" fillId="3" borderId="1" xfId="29" applyNumberFormat="1" applyFont="1" applyFill="1" applyBorder="1" applyAlignment="1">
      <alignment horizontal="right" vertical="center" wrapText="1"/>
    </xf>
    <xf numFmtId="41" fontId="11" fillId="0" borderId="0" xfId="649" applyNumberFormat="1" applyAlignment="1"/>
    <xf numFmtId="197" fontId="11" fillId="0" borderId="0" xfId="649" applyNumberFormat="1" applyAlignment="1"/>
    <xf numFmtId="0" fontId="5" fillId="0" borderId="0" xfId="649" applyFont="1" applyAlignment="1"/>
    <xf numFmtId="0" fontId="11" fillId="0" borderId="0" xfId="649" applyFill="1" applyAlignment="1"/>
    <xf numFmtId="0" fontId="12" fillId="2" borderId="0" xfId="627" applyFont="1" applyFill="1" applyAlignment="1">
      <alignment horizontal="center" vertical="center" shrinkToFit="1"/>
    </xf>
    <xf numFmtId="0" fontId="40" fillId="2" borderId="0" xfId="627" applyFont="1" applyFill="1" applyAlignment="1">
      <alignment vertical="center" shrinkToFit="1"/>
    </xf>
    <xf numFmtId="0" fontId="14" fillId="2" borderId="0" xfId="627" applyFont="1" applyFill="1" applyAlignment="1">
      <alignment horizontal="left" vertical="center" wrapText="1"/>
    </xf>
    <xf numFmtId="0" fontId="5" fillId="2" borderId="0" xfId="649" applyFont="1" applyFill="1" applyAlignment="1">
      <alignment horizontal="right" vertical="center"/>
    </xf>
    <xf numFmtId="187" fontId="11" fillId="2" borderId="0" xfId="1071" applyNumberFormat="1" applyFont="1" applyFill="1" applyBorder="1" applyAlignment="1">
      <alignment vertical="center"/>
    </xf>
    <xf numFmtId="0" fontId="27" fillId="0" borderId="1" xfId="1071" applyFont="1" applyFill="1" applyBorder="1" applyAlignment="1">
      <alignment horizontal="distributed" vertical="center" wrapText="1" indent="3"/>
    </xf>
    <xf numFmtId="0" fontId="11" fillId="2" borderId="0" xfId="649" applyFill="1" applyAlignment="1"/>
    <xf numFmtId="41" fontId="13" fillId="0" borderId="1" xfId="0" applyNumberFormat="1" applyFont="1" applyFill="1" applyBorder="1" applyAlignment="1">
      <alignment horizontal="right" vertical="center" wrapText="1"/>
    </xf>
    <xf numFmtId="0" fontId="11" fillId="2" borderId="0" xfId="698" applyFill="1" applyAlignment="1"/>
    <xf numFmtId="41" fontId="5" fillId="0" borderId="1" xfId="998" applyNumberFormat="1" applyFont="1" applyFill="1" applyBorder="1" applyAlignment="1">
      <alignment horizontal="right" vertical="center" wrapText="1"/>
    </xf>
    <xf numFmtId="197" fontId="5" fillId="0" borderId="1" xfId="998" applyNumberFormat="1" applyFont="1" applyFill="1" applyBorder="1" applyAlignment="1">
      <alignment horizontal="center" vertical="center" wrapText="1"/>
    </xf>
    <xf numFmtId="41" fontId="5" fillId="0" borderId="1" xfId="998" applyNumberFormat="1" applyFont="1" applyBorder="1" applyAlignment="1">
      <alignment horizontal="right" vertical="center" wrapText="1"/>
    </xf>
    <xf numFmtId="176" fontId="14" fillId="0" borderId="1" xfId="0" applyNumberFormat="1" applyFont="1" applyBorder="1" applyAlignment="1">
      <alignment horizontal="right" vertical="center" wrapText="1"/>
    </xf>
    <xf numFmtId="41" fontId="27" fillId="0" borderId="1" xfId="998" applyNumberFormat="1" applyFont="1" applyFill="1" applyBorder="1" applyAlignment="1">
      <alignment horizontal="right" vertical="center" wrapText="1"/>
    </xf>
    <xf numFmtId="0" fontId="5" fillId="0" borderId="1" xfId="892" applyNumberFormat="1" applyFont="1" applyFill="1" applyBorder="1" applyAlignment="1">
      <alignment horizontal="left" vertical="center" wrapText="1"/>
    </xf>
    <xf numFmtId="0" fontId="27" fillId="0" borderId="1" xfId="1071" applyFont="1" applyFill="1" applyBorder="1" applyAlignment="1">
      <alignment horizontal="left" vertical="center" wrapText="1"/>
    </xf>
    <xf numFmtId="0" fontId="5" fillId="0" borderId="1" xfId="892" applyNumberFormat="1" applyFont="1" applyFill="1" applyBorder="1" applyAlignment="1">
      <alignment horizontal="left" vertical="center" wrapText="1" indent="2"/>
    </xf>
    <xf numFmtId="0" fontId="5" fillId="0" borderId="1" xfId="892" applyNumberFormat="1" applyFont="1" applyFill="1" applyBorder="1" applyAlignment="1">
      <alignment horizontal="left" vertical="center" wrapText="1" indent="1"/>
    </xf>
    <xf numFmtId="0" fontId="27" fillId="0" borderId="1" xfId="892" applyNumberFormat="1" applyFont="1" applyFill="1" applyBorder="1" applyAlignment="1">
      <alignment horizontal="left" vertical="center" wrapText="1"/>
    </xf>
    <xf numFmtId="41" fontId="11" fillId="0" borderId="0" xfId="649" applyNumberFormat="1" applyFill="1" applyAlignment="1"/>
    <xf numFmtId="202" fontId="5" fillId="0" borderId="0" xfId="895" applyNumberFormat="1" applyFont="1" applyFill="1" applyBorder="1" applyAlignment="1" applyProtection="1">
      <alignment horizontal="left" vertical="center"/>
    </xf>
    <xf numFmtId="0" fontId="5" fillId="0" borderId="0" xfId="649" applyFont="1" applyFill="1" applyBorder="1" applyAlignment="1">
      <alignment vertical="center"/>
    </xf>
    <xf numFmtId="0" fontId="5" fillId="0" borderId="0" xfId="649" applyFont="1" applyFill="1" applyAlignment="1">
      <alignment vertical="center"/>
    </xf>
    <xf numFmtId="202" fontId="28" fillId="0" borderId="0" xfId="895" applyNumberFormat="1" applyFont="1" applyFill="1" applyBorder="1" applyAlignment="1" applyProtection="1">
      <alignment horizontal="right" vertical="center"/>
    </xf>
    <xf numFmtId="41" fontId="27" fillId="0" borderId="1" xfId="965" applyNumberFormat="1" applyFont="1" applyFill="1" applyBorder="1" applyAlignment="1">
      <alignment horizontal="right" vertical="center" wrapText="1"/>
    </xf>
    <xf numFmtId="0" fontId="41" fillId="2" borderId="0" xfId="553" applyFont="1" applyFill="1">
      <alignment vertical="center"/>
    </xf>
    <xf numFmtId="41" fontId="5" fillId="0" borderId="1" xfId="965"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5" fillId="0" borderId="1" xfId="0" applyNumberFormat="1" applyFont="1" applyFill="1" applyBorder="1" applyAlignment="1" applyProtection="1">
      <alignment horizontal="right" vertical="center" wrapText="1"/>
    </xf>
    <xf numFmtId="41" fontId="14" fillId="0" borderId="1" xfId="0" applyNumberFormat="1" applyFont="1" applyFill="1" applyBorder="1" applyAlignment="1">
      <alignment horizontal="right" vertical="center" wrapText="1"/>
    </xf>
    <xf numFmtId="197" fontId="42" fillId="0" borderId="1" xfId="0" applyNumberFormat="1" applyFont="1" applyFill="1" applyBorder="1" applyAlignment="1">
      <alignment horizontal="center" vertical="center" wrapText="1"/>
    </xf>
    <xf numFmtId="41" fontId="5" fillId="0" borderId="1" xfId="627"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627" applyNumberFormat="1" applyFont="1" applyFill="1" applyBorder="1" applyAlignment="1">
      <alignment horizontal="right" vertical="center" wrapText="1"/>
    </xf>
    <xf numFmtId="0" fontId="13" fillId="0" borderId="1" xfId="0" applyFont="1" applyBorder="1" applyAlignment="1">
      <alignment horizontal="distributed" vertical="center" wrapText="1"/>
    </xf>
    <xf numFmtId="49" fontId="5" fillId="0" borderId="1" xfId="0" applyNumberFormat="1" applyFont="1" applyFill="1" applyBorder="1" applyAlignment="1" applyProtection="1">
      <alignment horizontal="center" vertical="center" wrapText="1"/>
    </xf>
    <xf numFmtId="197" fontId="5" fillId="0" borderId="1" xfId="0" applyNumberFormat="1" applyFont="1" applyFill="1" applyBorder="1" applyAlignment="1" applyProtection="1">
      <alignment horizontal="center" vertical="center" wrapText="1"/>
    </xf>
    <xf numFmtId="197" fontId="5" fillId="0" borderId="1" xfId="627" applyNumberFormat="1" applyFont="1" applyFill="1" applyBorder="1" applyAlignment="1">
      <alignment horizontal="center" vertical="center" wrapText="1"/>
    </xf>
    <xf numFmtId="0" fontId="43" fillId="0" borderId="0" xfId="0" applyFont="1" applyAlignment="1"/>
    <xf numFmtId="0" fontId="0" fillId="0" borderId="0" xfId="0" applyFill="1" applyAlignment="1"/>
    <xf numFmtId="0" fontId="44" fillId="0" borderId="0" xfId="902" applyFont="1" applyFill="1" applyAlignment="1">
      <alignment horizontal="center" vertical="center"/>
    </xf>
    <xf numFmtId="0" fontId="43" fillId="0" borderId="0" xfId="0" applyFont="1" applyFill="1" applyAlignment="1"/>
    <xf numFmtId="0" fontId="14" fillId="0" borderId="0" xfId="902" applyFont="1" applyFill="1" applyAlignment="1">
      <alignment horizontal="left" vertical="center"/>
    </xf>
    <xf numFmtId="0" fontId="14" fillId="0" borderId="0" xfId="0" applyFont="1" applyFill="1" applyAlignment="1">
      <alignment vertical="center"/>
    </xf>
    <xf numFmtId="0" fontId="14" fillId="0" borderId="0" xfId="902" applyFont="1" applyFill="1" applyAlignment="1">
      <alignment horizontal="right" vertical="center"/>
    </xf>
    <xf numFmtId="197" fontId="11" fillId="0" borderId="0" xfId="649" applyNumberFormat="1" applyFont="1" applyFill="1" applyAlignment="1">
      <alignment horizontal="center" vertical="center" wrapText="1"/>
    </xf>
    <xf numFmtId="0" fontId="14" fillId="0" borderId="1" xfId="0" applyFont="1" applyFill="1" applyBorder="1" applyAlignment="1">
      <alignment horizontal="left" vertical="center" wrapText="1"/>
    </xf>
    <xf numFmtId="197" fontId="5" fillId="0" borderId="1" xfId="0" applyNumberFormat="1" applyFont="1" applyFill="1" applyBorder="1" applyAlignment="1">
      <alignment vertical="center" wrapText="1"/>
    </xf>
    <xf numFmtId="176" fontId="5" fillId="0" borderId="1" xfId="38" applyNumberFormat="1" applyFont="1" applyFill="1" applyBorder="1" applyAlignment="1">
      <alignment vertical="center" wrapText="1"/>
    </xf>
    <xf numFmtId="0" fontId="33" fillId="0" borderId="0" xfId="553" applyFont="1" applyFill="1" applyAlignment="1">
      <alignment horizontal="center" vertical="center"/>
    </xf>
    <xf numFmtId="0" fontId="14" fillId="0" borderId="1" xfId="0" applyFont="1" applyBorder="1" applyAlignment="1">
      <alignment horizontal="left" vertical="center" wrapText="1"/>
    </xf>
    <xf numFmtId="0" fontId="33" fillId="2" borderId="0" xfId="553" applyFont="1" applyFill="1" applyAlignment="1">
      <alignment horizontal="center" vertical="center"/>
    </xf>
    <xf numFmtId="0" fontId="13" fillId="0" borderId="1" xfId="0" applyFont="1" applyFill="1" applyBorder="1" applyAlignment="1">
      <alignment horizontal="center" vertical="center" wrapText="1"/>
    </xf>
    <xf numFmtId="197" fontId="27" fillId="0" borderId="1" xfId="0" applyNumberFormat="1" applyFont="1" applyFill="1" applyBorder="1" applyAlignment="1">
      <alignment vertical="center" wrapText="1"/>
    </xf>
    <xf numFmtId="0" fontId="11" fillId="0" borderId="0" xfId="998" applyProtection="1">
      <alignment vertical="center"/>
    </xf>
    <xf numFmtId="0" fontId="33" fillId="0" borderId="0" xfId="998" applyFont="1" applyProtection="1">
      <alignment vertical="center"/>
    </xf>
    <xf numFmtId="0" fontId="35" fillId="0" borderId="0" xfId="998" applyFont="1" applyAlignment="1" applyProtection="1">
      <alignment horizontal="center" vertical="center"/>
    </xf>
    <xf numFmtId="0" fontId="35" fillId="0" borderId="0" xfId="998" applyFont="1" applyProtection="1">
      <alignment vertical="center"/>
    </xf>
    <xf numFmtId="0" fontId="11" fillId="2" borderId="0" xfId="998" applyFill="1" applyProtection="1">
      <alignment vertical="center"/>
    </xf>
    <xf numFmtId="187" fontId="11" fillId="0" borderId="0" xfId="998" applyNumberFormat="1" applyProtection="1">
      <alignment vertical="center"/>
    </xf>
    <xf numFmtId="197" fontId="11" fillId="0" borderId="0" xfId="649" applyNumberFormat="1" applyAlignment="1" applyProtection="1"/>
    <xf numFmtId="0" fontId="11" fillId="0" borderId="0" xfId="998" applyFill="1" applyProtection="1">
      <alignment vertical="center"/>
    </xf>
    <xf numFmtId="0" fontId="45" fillId="0" borderId="0" xfId="0" applyFont="1" applyFill="1" applyAlignment="1">
      <alignment horizontal="center" vertical="center"/>
    </xf>
    <xf numFmtId="197" fontId="11" fillId="0" borderId="0" xfId="649" applyNumberFormat="1" applyFill="1" applyAlignment="1" applyProtection="1"/>
    <xf numFmtId="0" fontId="33" fillId="0" borderId="0" xfId="998" applyFont="1" applyFill="1" applyProtection="1">
      <alignment vertical="center"/>
    </xf>
    <xf numFmtId="0" fontId="5" fillId="0" borderId="0" xfId="998" applyFont="1" applyFill="1" applyProtection="1">
      <alignment vertical="center"/>
    </xf>
    <xf numFmtId="187" fontId="5" fillId="0" borderId="0" xfId="998" applyNumberFormat="1" applyFont="1" applyFill="1" applyBorder="1" applyAlignment="1" applyProtection="1">
      <alignment horizontal="right" vertical="center"/>
    </xf>
    <xf numFmtId="197" fontId="33" fillId="0" borderId="0" xfId="649" applyNumberFormat="1" applyFont="1" applyFill="1" applyAlignment="1" applyProtection="1"/>
    <xf numFmtId="187" fontId="27" fillId="0" borderId="7" xfId="998" applyNumberFormat="1" applyFont="1" applyFill="1" applyBorder="1" applyAlignment="1" applyProtection="1">
      <alignment horizontal="center" vertical="center" wrapText="1"/>
    </xf>
    <xf numFmtId="0" fontId="27" fillId="0" borderId="1" xfId="998" applyFont="1" applyFill="1" applyBorder="1" applyAlignment="1" applyProtection="1">
      <alignment horizontal="distributed" vertical="center" wrapText="1" indent="3"/>
    </xf>
    <xf numFmtId="187" fontId="27" fillId="0" borderId="1" xfId="998" applyNumberFormat="1" applyFont="1" applyFill="1" applyBorder="1" applyAlignment="1" applyProtection="1">
      <alignment horizontal="center" vertical="center" wrapText="1"/>
    </xf>
    <xf numFmtId="0" fontId="35" fillId="0" borderId="0" xfId="998" applyFont="1" applyFill="1" applyAlignment="1" applyProtection="1">
      <alignment horizontal="center" vertical="center" wrapText="1"/>
    </xf>
    <xf numFmtId="0" fontId="35" fillId="0" borderId="0" xfId="998" applyFont="1" applyFill="1" applyAlignment="1" applyProtection="1">
      <alignment horizontal="center" vertical="center"/>
    </xf>
    <xf numFmtId="0" fontId="13" fillId="0" borderId="8" xfId="0"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176" fontId="5" fillId="0" borderId="1" xfId="38" applyNumberFormat="1" applyFont="1" applyFill="1" applyBorder="1" applyAlignment="1" applyProtection="1">
      <alignment horizontal="right" vertical="center" wrapText="1" shrinkToFit="1"/>
      <protection locked="0"/>
    </xf>
    <xf numFmtId="0" fontId="33" fillId="0" borderId="0" xfId="553" applyFont="1" applyFill="1" applyProtection="1">
      <alignment vertical="center"/>
    </xf>
    <xf numFmtId="49" fontId="14" fillId="0" borderId="1" xfId="0" applyNumberFormat="1" applyFont="1" applyFill="1" applyBorder="1" applyAlignment="1" applyProtection="1">
      <alignment horizontal="left" vertical="center" wrapText="1"/>
    </xf>
    <xf numFmtId="0" fontId="14" fillId="0" borderId="8" xfId="0" applyFont="1" applyFill="1" applyBorder="1" applyAlignment="1" applyProtection="1">
      <alignment horizontal="left" vertical="center"/>
    </xf>
    <xf numFmtId="3" fontId="14" fillId="0" borderId="1" xfId="0" applyNumberFormat="1" applyFont="1" applyFill="1" applyBorder="1" applyAlignment="1" applyProtection="1">
      <alignment horizontal="center" vertical="center"/>
      <protection locked="0"/>
    </xf>
    <xf numFmtId="3" fontId="14" fillId="0" borderId="1" xfId="0" applyNumberFormat="1" applyFont="1" applyFill="1" applyBorder="1" applyAlignment="1" applyProtection="1">
      <alignment horizontal="center" vertical="center"/>
    </xf>
    <xf numFmtId="3" fontId="13" fillId="0" borderId="1" xfId="0" applyNumberFormat="1" applyFont="1" applyFill="1" applyBorder="1" applyAlignment="1" applyProtection="1">
      <alignment horizontal="center" vertical="center"/>
      <protection locked="0"/>
    </xf>
    <xf numFmtId="3" fontId="30" fillId="0" borderId="1" xfId="0" applyNumberFormat="1" applyFont="1" applyFill="1" applyBorder="1" applyAlignment="1" applyProtection="1">
      <alignment horizontal="center" vertical="center"/>
      <protection locked="0"/>
    </xf>
    <xf numFmtId="0" fontId="42" fillId="0" borderId="1" xfId="0" applyFont="1" applyFill="1" applyBorder="1" applyAlignment="1">
      <alignment horizontal="center" vertical="center"/>
    </xf>
    <xf numFmtId="3" fontId="30" fillId="0" borderId="9" xfId="0" applyNumberFormat="1" applyFont="1" applyFill="1" applyBorder="1" applyAlignment="1" applyProtection="1">
      <alignment horizontal="center" vertical="center"/>
      <protection locked="0"/>
    </xf>
    <xf numFmtId="3" fontId="39" fillId="0" borderId="1" xfId="0" applyNumberFormat="1" applyFont="1" applyFill="1" applyBorder="1" applyAlignment="1">
      <alignment horizontal="center" vertical="center"/>
    </xf>
    <xf numFmtId="49" fontId="13" fillId="0" borderId="8" xfId="0" applyNumberFormat="1" applyFont="1" applyFill="1" applyBorder="1" applyAlignment="1" applyProtection="1">
      <alignment horizontal="left" vertical="center" wrapText="1"/>
    </xf>
    <xf numFmtId="49" fontId="14" fillId="0" borderId="8" xfId="0" applyNumberFormat="1" applyFont="1" applyFill="1" applyBorder="1" applyAlignment="1" applyProtection="1">
      <alignment horizontal="left" vertical="center" wrapText="1"/>
    </xf>
    <xf numFmtId="3" fontId="29" fillId="0" borderId="1" xfId="0" applyNumberFormat="1" applyFont="1" applyFill="1" applyBorder="1" applyAlignment="1" applyProtection="1">
      <alignment horizontal="center" vertical="center"/>
      <protection locked="0"/>
    </xf>
    <xf numFmtId="3" fontId="46" fillId="0" borderId="10" xfId="0" applyNumberFormat="1" applyFont="1" applyFill="1" applyBorder="1" applyAlignment="1">
      <alignment horizontal="center" vertical="center"/>
    </xf>
    <xf numFmtId="49" fontId="47" fillId="0" borderId="8"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7" fillId="0" borderId="7" xfId="998" applyNumberFormat="1" applyFont="1" applyFill="1" applyBorder="1" applyAlignment="1" applyProtection="1">
      <alignment horizontal="left" vertical="center"/>
    </xf>
    <xf numFmtId="0" fontId="27" fillId="0" borderId="1" xfId="998" applyFont="1" applyFill="1" applyBorder="1" applyAlignment="1" applyProtection="1">
      <alignment horizontal="left" vertical="center" wrapText="1"/>
    </xf>
    <xf numFmtId="197" fontId="27" fillId="0" borderId="1" xfId="29" applyNumberFormat="1" applyFont="1" applyFill="1" applyBorder="1" applyAlignment="1" applyProtection="1">
      <alignment horizontal="center" vertical="center" wrapText="1"/>
    </xf>
    <xf numFmtId="0" fontId="5" fillId="0" borderId="1" xfId="998" applyFont="1" applyFill="1" applyBorder="1" applyAlignment="1" applyProtection="1">
      <alignment horizontal="left" vertical="center" wrapText="1"/>
    </xf>
    <xf numFmtId="197" fontId="5" fillId="0" borderId="1" xfId="29" applyNumberFormat="1" applyFont="1" applyFill="1" applyBorder="1" applyAlignment="1" applyProtection="1">
      <alignment horizontal="center" vertical="center" wrapText="1"/>
    </xf>
    <xf numFmtId="49" fontId="5" fillId="0" borderId="7" xfId="998"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center" vertical="center"/>
      <protection locked="0"/>
    </xf>
    <xf numFmtId="0" fontId="5" fillId="0" borderId="1" xfId="553" applyFont="1" applyFill="1" applyBorder="1" applyAlignment="1" applyProtection="1">
      <alignment horizontal="left" vertical="center" wrapText="1"/>
    </xf>
    <xf numFmtId="0" fontId="27" fillId="0" borderId="1" xfId="553" applyFont="1" applyFill="1" applyBorder="1" applyAlignment="1" applyProtection="1">
      <alignment horizontal="left" vertical="center" wrapText="1"/>
    </xf>
    <xf numFmtId="3" fontId="27" fillId="0" borderId="1" xfId="0" applyNumberFormat="1" applyFont="1" applyFill="1" applyBorder="1" applyAlignment="1" applyProtection="1">
      <alignment horizontal="center" vertical="center"/>
      <protection locked="0"/>
    </xf>
    <xf numFmtId="49" fontId="27" fillId="0" borderId="7" xfId="998" applyNumberFormat="1" applyFont="1" applyFill="1" applyBorder="1" applyAlignment="1" applyProtection="1">
      <alignment horizontal="distributed" vertical="center" indent="1"/>
    </xf>
    <xf numFmtId="0" fontId="27" fillId="0" borderId="1" xfId="998" applyFont="1" applyFill="1" applyBorder="1" applyAlignment="1" applyProtection="1">
      <alignment horizontal="distributed" vertical="center" wrapText="1" indent="1"/>
    </xf>
    <xf numFmtId="197" fontId="11" fillId="2" borderId="0" xfId="998" applyNumberFormat="1" applyFill="1" applyProtection="1">
      <alignment vertical="center"/>
    </xf>
    <xf numFmtId="0" fontId="33" fillId="0" borderId="0" xfId="998" applyFont="1">
      <alignment vertical="center"/>
    </xf>
    <xf numFmtId="0" fontId="35" fillId="0" borderId="0" xfId="998" applyFont="1" applyAlignment="1">
      <alignment horizontal="center" vertical="center"/>
    </xf>
    <xf numFmtId="187" fontId="11" fillId="0" borderId="0" xfId="998" applyNumberFormat="1">
      <alignment vertical="center"/>
    </xf>
    <xf numFmtId="0" fontId="33" fillId="0" borderId="0" xfId="998" applyFont="1" applyFill="1">
      <alignment vertical="center"/>
    </xf>
    <xf numFmtId="0" fontId="5" fillId="0" borderId="0" xfId="998" applyFont="1" applyFill="1">
      <alignment vertical="center"/>
    </xf>
    <xf numFmtId="0" fontId="48" fillId="0" borderId="0" xfId="998" applyFont="1" applyFill="1">
      <alignment vertical="center"/>
    </xf>
    <xf numFmtId="187" fontId="5" fillId="0" borderId="0" xfId="998" applyNumberFormat="1" applyFont="1" applyFill="1" applyAlignment="1">
      <alignment horizontal="right" vertical="center"/>
    </xf>
    <xf numFmtId="187" fontId="27" fillId="0" borderId="7" xfId="998" applyNumberFormat="1" applyFont="1" applyFill="1" applyBorder="1" applyAlignment="1">
      <alignment horizontal="center" vertical="center" wrapText="1"/>
    </xf>
    <xf numFmtId="0" fontId="27" fillId="0" borderId="1" xfId="998" applyFont="1" applyFill="1" applyBorder="1" applyAlignment="1">
      <alignment horizontal="distributed" vertical="center" wrapText="1" indent="3"/>
    </xf>
    <xf numFmtId="0" fontId="49" fillId="0" borderId="0" xfId="1070" applyFont="1" applyFill="1" applyAlignment="1">
      <alignment vertical="center" wrapText="1"/>
    </xf>
    <xf numFmtId="0" fontId="14" fillId="3" borderId="8" xfId="0" applyFont="1" applyFill="1" applyBorder="1" applyAlignment="1" applyProtection="1">
      <alignment horizontal="left" vertical="center"/>
    </xf>
    <xf numFmtId="176" fontId="5" fillId="0" borderId="1" xfId="38" applyNumberFormat="1" applyFont="1" applyFill="1" applyBorder="1" applyAlignment="1" applyProtection="1">
      <alignment horizontal="right" vertical="center" wrapText="1"/>
      <protection locked="0"/>
    </xf>
    <xf numFmtId="0" fontId="33" fillId="0" borderId="0" xfId="553" applyFont="1" applyFill="1">
      <alignment vertical="center"/>
    </xf>
    <xf numFmtId="49" fontId="14" fillId="3" borderId="1" xfId="0" applyNumberFormat="1" applyFont="1" applyFill="1" applyBorder="1" applyAlignment="1" applyProtection="1">
      <alignment horizontal="left" vertical="center" wrapText="1"/>
    </xf>
    <xf numFmtId="3" fontId="14" fillId="0" borderId="11" xfId="0" applyNumberFormat="1" applyFont="1" applyFill="1" applyBorder="1" applyAlignment="1">
      <alignment horizontal="center" vertical="center"/>
    </xf>
    <xf numFmtId="0" fontId="5" fillId="3" borderId="8" xfId="0" applyFont="1" applyFill="1" applyBorder="1" applyAlignment="1" applyProtection="1">
      <alignment vertical="center"/>
    </xf>
    <xf numFmtId="3" fontId="29" fillId="0" borderId="1" xfId="0" applyNumberFormat="1" applyFont="1" applyFill="1" applyBorder="1" applyAlignment="1" applyProtection="1">
      <alignment horizontal="center" vertical="center"/>
    </xf>
    <xf numFmtId="49" fontId="47" fillId="3" borderId="8" xfId="0" applyNumberFormat="1" applyFont="1" applyFill="1" applyBorder="1" applyAlignment="1" applyProtection="1">
      <alignment horizontal="distributed" vertical="center"/>
    </xf>
    <xf numFmtId="0" fontId="27" fillId="0" borderId="7" xfId="998" applyFont="1" applyFill="1" applyBorder="1" applyAlignment="1">
      <alignment horizontal="left" vertical="center"/>
    </xf>
    <xf numFmtId="0" fontId="27" fillId="0" borderId="1" xfId="553" applyFont="1" applyFill="1" applyBorder="1" applyAlignment="1">
      <alignment horizontal="left" vertical="center"/>
    </xf>
    <xf numFmtId="203" fontId="27" fillId="0" borderId="1" xfId="29" applyNumberFormat="1" applyFont="1" applyFill="1" applyBorder="1" applyAlignment="1">
      <alignment vertical="center" wrapText="1"/>
    </xf>
    <xf numFmtId="0" fontId="5" fillId="0" borderId="7" xfId="998" applyFont="1" applyFill="1" applyBorder="1" applyAlignment="1">
      <alignment horizontal="left" vertical="center"/>
    </xf>
    <xf numFmtId="0" fontId="5" fillId="0" borderId="1" xfId="998" applyFont="1" applyFill="1" applyBorder="1" applyAlignment="1">
      <alignment horizontal="left" vertical="center"/>
    </xf>
    <xf numFmtId="203" fontId="5" fillId="0" borderId="1" xfId="29" applyNumberFormat="1" applyFont="1" applyFill="1" applyBorder="1" applyAlignment="1">
      <alignment vertical="center" wrapText="1"/>
    </xf>
    <xf numFmtId="197" fontId="5" fillId="0" borderId="1" xfId="29" applyNumberFormat="1" applyFont="1" applyFill="1" applyBorder="1" applyAlignment="1">
      <alignment vertical="center" wrapText="1"/>
    </xf>
    <xf numFmtId="3" fontId="30" fillId="0"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0" fontId="5" fillId="0" borderId="7" xfId="998" applyFont="1" applyBorder="1" applyAlignment="1">
      <alignment horizontal="left" vertical="center"/>
    </xf>
    <xf numFmtId="0" fontId="5" fillId="2" borderId="1" xfId="998" applyFont="1" applyFill="1" applyBorder="1" applyAlignment="1">
      <alignment horizontal="left" vertical="center"/>
    </xf>
    <xf numFmtId="3" fontId="5" fillId="0" borderId="1" xfId="0" applyNumberFormat="1" applyFont="1" applyFill="1" applyBorder="1" applyAlignment="1" applyProtection="1">
      <alignment vertical="center"/>
    </xf>
    <xf numFmtId="0" fontId="5" fillId="0" borderId="7" xfId="998" applyFont="1" applyFill="1" applyBorder="1">
      <alignment vertical="center"/>
    </xf>
    <xf numFmtId="0" fontId="27" fillId="0" borderId="1" xfId="998" applyFont="1" applyFill="1" applyBorder="1" applyAlignment="1">
      <alignment horizontal="distributed" vertical="center" indent="1"/>
    </xf>
    <xf numFmtId="203" fontId="27" fillId="0" borderId="1" xfId="29" applyNumberFormat="1" applyFont="1" applyFill="1" applyBorder="1" applyAlignment="1">
      <alignment horizontal="center" vertical="center" wrapText="1"/>
    </xf>
    <xf numFmtId="0" fontId="1" fillId="0" borderId="0" xfId="0" applyFont="1" applyFill="1" applyBorder="1" applyAlignment="1"/>
    <xf numFmtId="187" fontId="11" fillId="0" borderId="0" xfId="998" applyNumberFormat="1" applyFill="1" applyProtection="1">
      <alignment vertical="center"/>
    </xf>
    <xf numFmtId="0" fontId="45" fillId="0" borderId="0" xfId="0" applyFont="1" applyFill="1" applyBorder="1" applyAlignment="1">
      <alignment horizontal="center" vertical="center"/>
    </xf>
    <xf numFmtId="3" fontId="5" fillId="0" borderId="7" xfId="0" applyNumberFormat="1" applyFont="1" applyFill="1" applyBorder="1" applyAlignment="1" applyProtection="1">
      <alignment horizontal="center" vertical="center"/>
      <protection locked="0"/>
    </xf>
    <xf numFmtId="49" fontId="13" fillId="0" borderId="7" xfId="106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center" vertical="center"/>
    </xf>
    <xf numFmtId="49" fontId="14" fillId="0" borderId="7" xfId="106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center" vertical="center"/>
    </xf>
    <xf numFmtId="197" fontId="27" fillId="0" borderId="1" xfId="0" applyNumberFormat="1" applyFont="1" applyFill="1" applyBorder="1" applyAlignment="1" applyProtection="1">
      <alignment horizontal="center" vertical="center"/>
      <protection locked="0"/>
    </xf>
    <xf numFmtId="0" fontId="11" fillId="0" borderId="7" xfId="998" applyFill="1" applyBorder="1" applyAlignment="1" applyProtection="1">
      <alignment horizontal="left" vertical="center"/>
    </xf>
    <xf numFmtId="3" fontId="11" fillId="0" borderId="0" xfId="998" applyNumberFormat="1" applyFill="1" applyProtection="1">
      <alignment vertical="center"/>
    </xf>
    <xf numFmtId="176" fontId="27" fillId="0" borderId="1" xfId="38" applyNumberFormat="1" applyFont="1" applyFill="1" applyBorder="1" applyAlignment="1" applyProtection="1">
      <alignment horizontal="right" vertical="center" wrapText="1" shrinkToFit="1"/>
      <protection locked="0"/>
    </xf>
    <xf numFmtId="3" fontId="5" fillId="4" borderId="11" xfId="0" applyNumberFormat="1" applyFont="1" applyFill="1" applyBorder="1" applyAlignment="1" applyProtection="1">
      <alignment horizontal="center" vertical="center"/>
      <protection locked="0"/>
    </xf>
    <xf numFmtId="0" fontId="27" fillId="0" borderId="7" xfId="998" applyFont="1" applyFill="1" applyBorder="1" applyAlignment="1" applyProtection="1">
      <alignment horizontal="left" vertical="center"/>
    </xf>
    <xf numFmtId="0" fontId="27" fillId="0" borderId="1" xfId="553" applyFont="1" applyFill="1" applyBorder="1" applyAlignment="1" applyProtection="1">
      <alignment horizontal="left" vertical="center"/>
    </xf>
    <xf numFmtId="0" fontId="5" fillId="0" borderId="7" xfId="998" applyFont="1" applyFill="1" applyBorder="1" applyAlignment="1" applyProtection="1">
      <alignment horizontal="left" vertical="center"/>
    </xf>
    <xf numFmtId="0" fontId="5" fillId="0" borderId="1" xfId="998" applyFont="1" applyFill="1" applyBorder="1" applyAlignment="1" applyProtection="1">
      <alignment horizontal="left" vertical="center"/>
    </xf>
    <xf numFmtId="3" fontId="5" fillId="2" borderId="1" xfId="0" applyNumberFormat="1" applyFont="1" applyFill="1" applyBorder="1" applyAlignment="1" applyProtection="1">
      <alignment horizontal="center" vertical="center"/>
    </xf>
    <xf numFmtId="3" fontId="11" fillId="0" borderId="0" xfId="998" applyNumberFormat="1">
      <alignment vertical="center"/>
    </xf>
    <xf numFmtId="0" fontId="50" fillId="0" borderId="0" xfId="0" applyFont="1" applyFill="1" applyBorder="1" applyAlignment="1">
      <alignment horizontal="center" vertical="center"/>
    </xf>
    <xf numFmtId="0" fontId="50" fillId="0" borderId="12" xfId="0" applyFont="1" applyFill="1" applyBorder="1" applyAlignment="1">
      <alignment horizontal="center" vertical="center"/>
    </xf>
    <xf numFmtId="0" fontId="14" fillId="0" borderId="0" xfId="0" applyFont="1" applyAlignment="1">
      <alignment horizontal="right"/>
    </xf>
    <xf numFmtId="0" fontId="27" fillId="0" borderId="2" xfId="1073" applyFont="1" applyBorder="1" applyAlignment="1">
      <alignment horizontal="center" vertical="center"/>
    </xf>
    <xf numFmtId="0" fontId="27" fillId="0" borderId="7" xfId="1073" applyFont="1" applyBorder="1" applyAlignment="1">
      <alignment horizontal="center" vertical="center"/>
    </xf>
    <xf numFmtId="0" fontId="27" fillId="0" borderId="13" xfId="1073" applyFont="1" applyBorder="1" applyAlignment="1">
      <alignment horizontal="center" vertical="center"/>
    </xf>
    <xf numFmtId="0" fontId="27" fillId="0" borderId="6" xfId="1073" applyFont="1" applyBorder="1" applyAlignment="1">
      <alignment horizontal="center" vertical="center"/>
    </xf>
    <xf numFmtId="49" fontId="27" fillId="0" borderId="1" xfId="920" applyNumberFormat="1" applyFont="1" applyFill="1" applyBorder="1" applyAlignment="1" applyProtection="1">
      <alignment horizontal="center" vertical="center"/>
    </xf>
    <xf numFmtId="0" fontId="51" fillId="0" borderId="1" xfId="0" applyFont="1" applyFill="1" applyBorder="1" applyAlignment="1">
      <alignment horizontal="center" vertical="center"/>
    </xf>
    <xf numFmtId="10" fontId="51"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52" fillId="0" borderId="0" xfId="0" applyFont="1" applyFill="1" applyBorder="1" applyAlignment="1">
      <alignment horizontal="left" vertical="top" wrapText="1"/>
    </xf>
    <xf numFmtId="0" fontId="53" fillId="0" borderId="0" xfId="1009" applyFont="1" applyAlignment="1"/>
    <xf numFmtId="0" fontId="14" fillId="0" borderId="0" xfId="0" applyFont="1" applyAlignment="1">
      <alignment horizontal="right" vertical="center"/>
    </xf>
    <xf numFmtId="0" fontId="27" fillId="0" borderId="1" xfId="1073" applyFont="1" applyBorder="1" applyAlignment="1">
      <alignment horizontal="center" vertical="center" wrapText="1"/>
    </xf>
    <xf numFmtId="0" fontId="27" fillId="0" borderId="1" xfId="0" applyFont="1" applyBorder="1" applyAlignment="1">
      <alignment horizontal="left" vertical="center"/>
    </xf>
    <xf numFmtId="197" fontId="27" fillId="0" borderId="1" xfId="29" applyNumberFormat="1" applyFont="1" applyBorder="1" applyAlignment="1">
      <alignment horizontal="right" vertical="center" wrapText="1"/>
    </xf>
    <xf numFmtId="0" fontId="14" fillId="0" borderId="1" xfId="0" applyFont="1" applyBorder="1" applyAlignment="1">
      <alignment horizontal="left" vertical="center"/>
    </xf>
    <xf numFmtId="197" fontId="14" fillId="0" borderId="1" xfId="0" applyNumberFormat="1" applyFont="1" applyBorder="1" applyAlignment="1">
      <alignment horizontal="right" vertical="center" wrapText="1"/>
    </xf>
    <xf numFmtId="0" fontId="11" fillId="0" borderId="0" xfId="998" applyFont="1" applyFill="1">
      <alignment vertical="center"/>
    </xf>
    <xf numFmtId="0" fontId="11" fillId="0" borderId="0" xfId="998" applyFont="1">
      <alignment vertical="center"/>
    </xf>
    <xf numFmtId="187" fontId="11" fillId="0" borderId="0" xfId="998" applyNumberFormat="1" applyFont="1">
      <alignment vertical="center"/>
    </xf>
    <xf numFmtId="197" fontId="11" fillId="0" borderId="0" xfId="998" applyNumberFormat="1">
      <alignment vertical="center"/>
    </xf>
    <xf numFmtId="0" fontId="54" fillId="0" borderId="0" xfId="902" applyFont="1" applyAlignment="1">
      <alignment horizontal="center" vertical="center"/>
    </xf>
    <xf numFmtId="0" fontId="0" fillId="0" borderId="0" xfId="902" applyFont="1" applyAlignment="1">
      <alignment horizontal="right"/>
    </xf>
    <xf numFmtId="187" fontId="27" fillId="0" borderId="14" xfId="998" applyNumberFormat="1" applyFont="1" applyBorder="1" applyAlignment="1">
      <alignment horizontal="center" vertical="center" wrapText="1"/>
    </xf>
    <xf numFmtId="197" fontId="11" fillId="2" borderId="0" xfId="649" applyNumberFormat="1" applyFont="1" applyFill="1" applyAlignment="1">
      <alignment horizontal="center" vertical="center" wrapText="1"/>
    </xf>
    <xf numFmtId="0" fontId="13" fillId="0" borderId="1" xfId="0" applyFont="1" applyFill="1" applyBorder="1" applyAlignment="1">
      <alignment horizontal="left" vertical="center" wrapText="1"/>
    </xf>
    <xf numFmtId="197" fontId="13" fillId="0" borderId="13" xfId="0" applyNumberFormat="1" applyFont="1" applyFill="1" applyBorder="1" applyAlignment="1">
      <alignment vertical="center" wrapText="1"/>
    </xf>
    <xf numFmtId="197" fontId="13" fillId="0" borderId="1" xfId="0" applyNumberFormat="1" applyFont="1" applyFill="1" applyBorder="1" applyAlignment="1">
      <alignment vertical="center" wrapText="1"/>
    </xf>
    <xf numFmtId="0" fontId="55" fillId="0" borderId="1" xfId="1012" applyFont="1" applyFill="1" applyBorder="1" applyAlignment="1">
      <alignment horizontal="left" vertical="center" wrapText="1"/>
    </xf>
    <xf numFmtId="197" fontId="14" fillId="0" borderId="13" xfId="0" applyNumberFormat="1" applyFont="1" applyFill="1" applyBorder="1" applyAlignment="1">
      <alignment vertical="center" wrapText="1"/>
    </xf>
    <xf numFmtId="197" fontId="14" fillId="0" borderId="1" xfId="0" applyNumberFormat="1" applyFont="1" applyFill="1" applyBorder="1" applyAlignment="1">
      <alignment vertical="center" wrapText="1"/>
    </xf>
    <xf numFmtId="204" fontId="56" fillId="0" borderId="1" xfId="0" applyNumberFormat="1" applyFont="1" applyFill="1" applyBorder="1" applyAlignment="1">
      <alignment horizontal="center" vertical="center" wrapText="1"/>
    </xf>
    <xf numFmtId="0" fontId="12" fillId="0" borderId="0" xfId="902" applyFont="1" applyFill="1" applyBorder="1" applyAlignment="1">
      <alignment horizontal="center" vertical="center"/>
    </xf>
    <xf numFmtId="0" fontId="14" fillId="0" borderId="0" xfId="902" applyFont="1" applyBorder="1" applyAlignment="1">
      <alignment horizontal="left" vertical="center"/>
    </xf>
    <xf numFmtId="0" fontId="14" fillId="0" borderId="0" xfId="902" applyFont="1" applyBorder="1" applyAlignment="1">
      <alignment horizontal="right" vertical="center"/>
    </xf>
    <xf numFmtId="0" fontId="27" fillId="0" borderId="1" xfId="0" applyFont="1" applyBorder="1" applyAlignment="1">
      <alignment horizontal="center" vertical="center" wrapText="1"/>
    </xf>
    <xf numFmtId="205" fontId="13" fillId="0" borderId="1" xfId="651" applyNumberFormat="1" applyFont="1" applyFill="1" applyBorder="1" applyAlignment="1">
      <alignment horizontal="left" vertical="center"/>
    </xf>
    <xf numFmtId="197" fontId="13" fillId="0" borderId="1" xfId="651" applyNumberFormat="1" applyFont="1" applyFill="1" applyBorder="1" applyAlignment="1">
      <alignment horizontal="right" vertical="center" wrapText="1"/>
    </xf>
    <xf numFmtId="205" fontId="14" fillId="0" borderId="1" xfId="651" applyNumberFormat="1" applyFont="1" applyFill="1" applyBorder="1" applyAlignment="1">
      <alignment horizontal="left" vertical="center"/>
    </xf>
    <xf numFmtId="203" fontId="5" fillId="0" borderId="1" xfId="29" applyNumberFormat="1" applyFont="1" applyFill="1" applyBorder="1" applyAlignment="1">
      <alignment horizontal="center" vertical="center"/>
    </xf>
    <xf numFmtId="203" fontId="5" fillId="0" borderId="2" xfId="29" applyNumberFormat="1" applyFont="1" applyFill="1" applyBorder="1" applyAlignment="1">
      <alignment horizontal="center" vertical="center"/>
    </xf>
    <xf numFmtId="0" fontId="13" fillId="0" borderId="1" xfId="651" applyFont="1" applyFill="1" applyBorder="1" applyAlignment="1">
      <alignment horizontal="center" vertical="center"/>
    </xf>
    <xf numFmtId="0" fontId="0" fillId="0" borderId="0" xfId="0" applyFill="1" applyAlignment="1" applyProtection="1"/>
    <xf numFmtId="0" fontId="10" fillId="0" borderId="0" xfId="998" applyFont="1" applyFill="1" applyAlignment="1">
      <alignment horizontal="center" vertical="center" wrapText="1"/>
    </xf>
    <xf numFmtId="0" fontId="8" fillId="0" borderId="0" xfId="998" applyFont="1" applyFill="1">
      <alignment vertical="center"/>
    </xf>
    <xf numFmtId="187" fontId="11" fillId="0" borderId="0" xfId="998" applyNumberFormat="1" applyFill="1">
      <alignment vertical="center"/>
    </xf>
    <xf numFmtId="0" fontId="2" fillId="0" borderId="0" xfId="998" applyFont="1" applyFill="1" applyAlignment="1" applyProtection="1">
      <alignment horizontal="center" vertical="center"/>
    </xf>
    <xf numFmtId="0" fontId="14" fillId="0" borderId="0" xfId="998" applyFont="1" applyFill="1">
      <alignment vertical="center"/>
    </xf>
    <xf numFmtId="187" fontId="5" fillId="0" borderId="0" xfId="998" applyNumberFormat="1" applyFont="1" applyFill="1" applyBorder="1" applyAlignment="1">
      <alignment horizontal="right" vertical="center"/>
    </xf>
    <xf numFmtId="0" fontId="13" fillId="0" borderId="1" xfId="0" applyFont="1" applyFill="1" applyBorder="1" applyAlignment="1" applyProtection="1">
      <alignment horizontal="left" vertical="center"/>
    </xf>
    <xf numFmtId="3" fontId="57" fillId="0"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xf>
    <xf numFmtId="3" fontId="30" fillId="0" borderId="1" xfId="0" applyNumberFormat="1" applyFont="1" applyFill="1" applyBorder="1" applyAlignment="1" applyProtection="1">
      <alignment horizontal="center" vertical="center"/>
    </xf>
    <xf numFmtId="204" fontId="58" fillId="0" borderId="1" xfId="0" applyNumberFormat="1" applyFont="1" applyFill="1" applyBorder="1" applyAlignment="1">
      <alignment horizontal="center" vertical="center"/>
    </xf>
    <xf numFmtId="0" fontId="5" fillId="0" borderId="1" xfId="0" applyFont="1" applyFill="1" applyBorder="1" applyAlignment="1" applyProtection="1">
      <alignment horizontal="left" vertical="center"/>
      <protection locked="0"/>
    </xf>
    <xf numFmtId="3" fontId="59" fillId="0"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97" fontId="29" fillId="0" borderId="1" xfId="29"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xf>
    <xf numFmtId="49" fontId="14" fillId="0"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protection locked="0"/>
    </xf>
    <xf numFmtId="197" fontId="29" fillId="0" borderId="1" xfId="29" applyNumberFormat="1" applyFont="1" applyFill="1" applyBorder="1" applyAlignment="1" applyProtection="1">
      <alignment horizontal="center" vertical="center" wrapText="1" shrinkToFit="1"/>
      <protection locked="0"/>
    </xf>
    <xf numFmtId="49" fontId="13" fillId="0" borderId="1"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49" fontId="27" fillId="0" borderId="1" xfId="136" applyNumberFormat="1" applyFont="1" applyFill="1" applyBorder="1" applyAlignment="1" applyProtection="1">
      <alignment horizontal="left" vertical="center"/>
    </xf>
    <xf numFmtId="0" fontId="27" fillId="0" borderId="1" xfId="998" applyFont="1" applyFill="1" applyBorder="1" applyAlignment="1">
      <alignment horizontal="center" vertical="center" wrapText="1"/>
    </xf>
    <xf numFmtId="3" fontId="57" fillId="0" borderId="1" xfId="0" applyNumberFormat="1" applyFont="1" applyFill="1" applyBorder="1" applyAlignment="1" applyProtection="1">
      <alignment horizontal="center" vertical="center"/>
    </xf>
    <xf numFmtId="3" fontId="11" fillId="0" borderId="0" xfId="998" applyNumberFormat="1" applyFill="1">
      <alignment vertical="center"/>
    </xf>
    <xf numFmtId="197" fontId="11" fillId="0" borderId="0" xfId="998" applyNumberFormat="1" applyFill="1">
      <alignment vertical="center"/>
    </xf>
    <xf numFmtId="0" fontId="0" fillId="0" borderId="0" xfId="0" applyAlignment="1" applyProtection="1"/>
    <xf numFmtId="0" fontId="27" fillId="0" borderId="0" xfId="998" applyFont="1" applyFill="1" applyAlignment="1">
      <alignment horizontal="center" vertical="center" wrapText="1"/>
    </xf>
    <xf numFmtId="0" fontId="11" fillId="2" borderId="0" xfId="553" applyFill="1">
      <alignment vertical="center"/>
    </xf>
    <xf numFmtId="0" fontId="11" fillId="0" borderId="0" xfId="553" applyFill="1">
      <alignment vertical="center"/>
    </xf>
    <xf numFmtId="0" fontId="5" fillId="0" borderId="0" xfId="998" applyFont="1" applyFill="1" applyAlignment="1">
      <alignment horizontal="left" vertical="center"/>
    </xf>
    <xf numFmtId="187" fontId="27" fillId="0" borderId="7" xfId="998" applyNumberFormat="1" applyFont="1" applyFill="1" applyBorder="1" applyAlignment="1">
      <alignment vertical="center" wrapText="1"/>
    </xf>
    <xf numFmtId="0" fontId="27" fillId="0" borderId="7" xfId="998" applyNumberFormat="1" applyFont="1" applyFill="1" applyBorder="1" applyAlignment="1">
      <alignment horizontal="left" vertical="center"/>
    </xf>
    <xf numFmtId="0" fontId="27" fillId="0" borderId="1" xfId="998" applyNumberFormat="1" applyFont="1" applyFill="1" applyBorder="1" applyAlignment="1">
      <alignment vertical="center" wrapText="1"/>
    </xf>
    <xf numFmtId="197" fontId="27" fillId="0" borderId="1" xfId="29" applyNumberFormat="1" applyFont="1" applyFill="1" applyBorder="1" applyAlignment="1">
      <alignment horizontal="center" vertical="center" wrapText="1"/>
    </xf>
    <xf numFmtId="176" fontId="5" fillId="2" borderId="1" xfId="38" applyNumberFormat="1" applyFont="1" applyFill="1" applyBorder="1" applyAlignment="1" applyProtection="1">
      <alignment horizontal="right" vertical="center" wrapText="1"/>
      <protection locked="0"/>
    </xf>
    <xf numFmtId="0" fontId="5" fillId="0" borderId="1" xfId="998" applyFont="1" applyFill="1" applyBorder="1" applyAlignment="1">
      <alignment horizontal="left" vertical="center" wrapText="1"/>
    </xf>
    <xf numFmtId="3" fontId="30" fillId="2" borderId="9" xfId="0" applyNumberFormat="1" applyFont="1" applyFill="1" applyBorder="1" applyAlignment="1" applyProtection="1">
      <alignment horizontal="center" vertical="center"/>
      <protection locked="0"/>
    </xf>
    <xf numFmtId="0" fontId="5" fillId="2" borderId="7" xfId="998" applyFont="1" applyFill="1" applyBorder="1" applyAlignment="1">
      <alignment horizontal="left" vertical="center"/>
    </xf>
    <xf numFmtId="0" fontId="5" fillId="2" borderId="1" xfId="998" applyFont="1" applyFill="1" applyBorder="1" applyAlignment="1">
      <alignment horizontal="left" vertical="center" wrapText="1"/>
    </xf>
    <xf numFmtId="0" fontId="5" fillId="0" borderId="7" xfId="998" applyFont="1" applyFill="1" applyBorder="1" applyAlignment="1">
      <alignment horizontal="left" vertical="top" wrapText="1"/>
    </xf>
    <xf numFmtId="3" fontId="5" fillId="0" borderId="9" xfId="0" applyNumberFormat="1" applyFont="1" applyFill="1" applyBorder="1" applyAlignment="1" applyProtection="1">
      <alignment horizontal="center" vertical="center"/>
      <protection locked="0"/>
    </xf>
    <xf numFmtId="0" fontId="5" fillId="0" borderId="1" xfId="998" applyNumberFormat="1" applyFont="1" applyFill="1" applyBorder="1" applyAlignment="1">
      <alignment vertical="center" wrapText="1"/>
    </xf>
    <xf numFmtId="197" fontId="5" fillId="0" borderId="1" xfId="29" applyNumberFormat="1" applyFont="1" applyFill="1" applyBorder="1" applyAlignment="1">
      <alignment horizontal="center" vertical="center" wrapText="1"/>
    </xf>
    <xf numFmtId="197" fontId="5" fillId="0" borderId="1" xfId="29" applyNumberFormat="1" applyFont="1" applyFill="1" applyBorder="1" applyAlignment="1" applyProtection="1">
      <alignment horizontal="center" vertical="center" wrapText="1"/>
      <protection locked="0"/>
    </xf>
    <xf numFmtId="0" fontId="27" fillId="0" borderId="7" xfId="998"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7" xfId="998" applyNumberFormat="1" applyFont="1" applyFill="1" applyBorder="1" applyAlignment="1" applyProtection="1">
      <alignment horizontal="left" vertical="center"/>
    </xf>
    <xf numFmtId="0" fontId="27" fillId="0" borderId="1" xfId="998" applyNumberFormat="1" applyFont="1" applyFill="1" applyBorder="1" applyAlignment="1" applyProtection="1">
      <alignment vertical="center" wrapText="1"/>
    </xf>
    <xf numFmtId="0" fontId="5" fillId="2" borderId="7" xfId="553" applyFont="1" applyFill="1" applyBorder="1" applyAlignment="1" applyProtection="1">
      <alignment horizontal="left" vertical="center"/>
    </xf>
    <xf numFmtId="0" fontId="5" fillId="2" borderId="1" xfId="553" applyFont="1" applyFill="1" applyBorder="1" applyAlignment="1" applyProtection="1">
      <alignment horizontal="left" vertical="center" wrapText="1"/>
    </xf>
    <xf numFmtId="0" fontId="41" fillId="0" borderId="7" xfId="998" applyFont="1" applyFill="1" applyBorder="1" applyAlignment="1">
      <alignment horizontal="distributed" vertical="center"/>
    </xf>
    <xf numFmtId="0" fontId="27" fillId="0" borderId="1" xfId="998" applyFont="1" applyFill="1" applyBorder="1" applyAlignment="1">
      <alignment horizontal="distributed" vertical="center" wrapText="1" indent="2"/>
    </xf>
    <xf numFmtId="0" fontId="0" fillId="0" borderId="0" xfId="998" applyFont="1" applyFill="1">
      <alignment vertical="center"/>
    </xf>
    <xf numFmtId="187" fontId="27" fillId="0" borderId="15" xfId="998" applyNumberFormat="1" applyFont="1" applyFill="1" applyBorder="1" applyAlignment="1">
      <alignment horizontal="center" vertical="center" wrapText="1"/>
    </xf>
    <xf numFmtId="187" fontId="27" fillId="0" borderId="0" xfId="998" applyNumberFormat="1" applyFont="1" applyFill="1" applyAlignment="1">
      <alignment horizontal="center" vertical="center" wrapText="1"/>
    </xf>
    <xf numFmtId="197" fontId="5" fillId="0" borderId="1" xfId="313" applyNumberFormat="1" applyFont="1" applyFill="1" applyBorder="1" applyAlignment="1" applyProtection="1">
      <alignment vertical="center" wrapText="1"/>
    </xf>
    <xf numFmtId="3" fontId="5" fillId="0" borderId="1" xfId="29" applyNumberFormat="1" applyFont="1" applyFill="1" applyBorder="1" applyAlignment="1" applyProtection="1">
      <alignment horizontal="center" vertical="center" wrapText="1"/>
      <protection locked="0"/>
    </xf>
    <xf numFmtId="176" fontId="5" fillId="0" borderId="1" xfId="38" applyNumberFormat="1" applyFont="1" applyFill="1" applyBorder="1" applyAlignment="1" applyProtection="1">
      <alignment vertical="center" wrapText="1"/>
      <protection locked="0"/>
    </xf>
    <xf numFmtId="49" fontId="5" fillId="0" borderId="1" xfId="313" applyNumberFormat="1" applyFont="1" applyFill="1" applyBorder="1" applyAlignment="1" applyProtection="1">
      <alignment horizontal="left" vertical="center" wrapText="1"/>
    </xf>
    <xf numFmtId="197" fontId="27" fillId="0" borderId="1" xfId="29" applyNumberFormat="1" applyFont="1" applyFill="1" applyBorder="1" applyAlignment="1" applyProtection="1">
      <alignment horizontal="center" vertical="center" wrapText="1"/>
      <protection locked="0"/>
    </xf>
    <xf numFmtId="176" fontId="27" fillId="0" borderId="1" xfId="38" applyNumberFormat="1" applyFont="1" applyFill="1" applyBorder="1" applyAlignment="1" applyProtection="1">
      <alignment vertical="center" wrapText="1"/>
      <protection locked="0"/>
    </xf>
    <xf numFmtId="0" fontId="27" fillId="0" borderId="1" xfId="998" applyFont="1" applyFill="1" applyBorder="1" applyAlignment="1">
      <alignment vertical="center" wrapText="1"/>
    </xf>
    <xf numFmtId="0" fontId="5" fillId="0" borderId="7" xfId="998" applyNumberFormat="1" applyFont="1" applyFill="1" applyBorder="1" applyAlignment="1">
      <alignment horizontal="left" vertical="center"/>
    </xf>
    <xf numFmtId="0" fontId="5" fillId="0" borderId="1" xfId="998" applyNumberFormat="1" applyFont="1" applyFill="1" applyBorder="1" applyAlignment="1">
      <alignment horizontal="left" vertical="center" wrapText="1"/>
    </xf>
    <xf numFmtId="0" fontId="5" fillId="0" borderId="7" xfId="553" applyFont="1" applyFill="1" applyBorder="1" applyAlignment="1">
      <alignment horizontal="left" vertical="center"/>
    </xf>
    <xf numFmtId="0" fontId="27" fillId="0" borderId="1" xfId="998" applyNumberFormat="1" applyFont="1" applyFill="1" applyBorder="1" applyAlignment="1">
      <alignment horizontal="left" vertical="center" wrapText="1"/>
    </xf>
    <xf numFmtId="0" fontId="61" fillId="0" borderId="0" xfId="998" applyFont="1" applyFill="1">
      <alignment vertical="center"/>
    </xf>
    <xf numFmtId="0" fontId="27" fillId="2" borderId="0" xfId="998" applyFont="1" applyFill="1" applyAlignment="1" applyProtection="1">
      <alignment horizontal="center" vertical="center" wrapText="1"/>
    </xf>
    <xf numFmtId="0" fontId="5" fillId="2" borderId="0" xfId="998" applyFont="1" applyFill="1" applyProtection="1">
      <alignment vertical="center"/>
    </xf>
    <xf numFmtId="0" fontId="11" fillId="2" borderId="0" xfId="553" applyFill="1" applyProtection="1">
      <alignment vertical="center"/>
    </xf>
    <xf numFmtId="187" fontId="11" fillId="2" borderId="0" xfId="998" applyNumberFormat="1" applyFill="1" applyProtection="1">
      <alignment vertical="center"/>
    </xf>
    <xf numFmtId="0" fontId="62" fillId="2" borderId="0" xfId="998" applyFont="1" applyFill="1" applyProtection="1">
      <alignment vertical="center"/>
    </xf>
    <xf numFmtId="0" fontId="5" fillId="0" borderId="0" xfId="998" applyFont="1" applyFill="1" applyAlignment="1" applyProtection="1">
      <alignment horizontal="left" vertical="center"/>
    </xf>
    <xf numFmtId="0" fontId="48" fillId="0" borderId="0" xfId="998" applyFont="1" applyFill="1" applyProtection="1">
      <alignment vertical="center"/>
    </xf>
    <xf numFmtId="0" fontId="27" fillId="0" borderId="1" xfId="998" applyFont="1" applyFill="1" applyBorder="1" applyAlignment="1" applyProtection="1">
      <alignment horizontal="center" vertical="center" wrapText="1"/>
    </xf>
    <xf numFmtId="187" fontId="27" fillId="0" borderId="0" xfId="998" applyNumberFormat="1" applyFont="1" applyFill="1" applyAlignment="1" applyProtection="1">
      <alignment horizontal="center" vertical="center" wrapText="1"/>
    </xf>
    <xf numFmtId="176" fontId="27" fillId="0" borderId="1" xfId="38" applyNumberFormat="1" applyFont="1" applyFill="1" applyBorder="1" applyAlignment="1" applyProtection="1">
      <alignment horizontal="right" vertical="center" wrapText="1"/>
      <protection locked="0"/>
    </xf>
    <xf numFmtId="0" fontId="33" fillId="0" borderId="0" xfId="553" applyFont="1" applyFill="1" applyAlignment="1" applyProtection="1">
      <alignment horizontal="center" vertical="center"/>
    </xf>
    <xf numFmtId="0" fontId="5" fillId="0" borderId="7" xfId="998" applyFont="1" applyFill="1" applyBorder="1" applyAlignment="1" applyProtection="1">
      <alignment horizontal="left" vertical="top" wrapText="1"/>
    </xf>
    <xf numFmtId="0" fontId="5" fillId="0" borderId="1" xfId="998" applyNumberFormat="1" applyFont="1" applyFill="1" applyBorder="1" applyAlignment="1" applyProtection="1">
      <alignment vertical="center" wrapText="1"/>
    </xf>
    <xf numFmtId="0" fontId="27" fillId="0" borderId="7" xfId="998" applyFont="1" applyFill="1" applyBorder="1" applyAlignment="1" applyProtection="1">
      <alignment horizontal="distributed" vertical="center"/>
    </xf>
    <xf numFmtId="0" fontId="5" fillId="0" borderId="7" xfId="553" applyFont="1" applyFill="1" applyBorder="1" applyAlignment="1" applyProtection="1">
      <alignment horizontal="left" vertical="center"/>
    </xf>
    <xf numFmtId="0" fontId="41" fillId="0" borderId="7" xfId="998" applyFont="1" applyFill="1" applyBorder="1" applyAlignment="1" applyProtection="1">
      <alignment horizontal="distributed" vertical="center"/>
    </xf>
    <xf numFmtId="0" fontId="27" fillId="0" borderId="1" xfId="998" applyNumberFormat="1" applyFont="1" applyFill="1" applyBorder="1" applyAlignment="1" applyProtection="1">
      <alignment horizontal="distributed" vertical="center"/>
    </xf>
    <xf numFmtId="3" fontId="11" fillId="2" borderId="0" xfId="998" applyNumberFormat="1" applyFill="1" applyProtection="1">
      <alignment vertical="center"/>
    </xf>
    <xf numFmtId="0" fontId="5" fillId="0" borderId="7" xfId="998" applyFont="1" applyFill="1" applyBorder="1" applyAlignment="1" applyProtection="1" quotePrefix="1">
      <alignment horizontal="left" vertical="center"/>
    </xf>
    <xf numFmtId="0" fontId="5" fillId="2" borderId="7" xfId="998" applyFont="1" applyFill="1" applyBorder="1" applyAlignment="1" quotePrefix="1">
      <alignment horizontal="left" vertical="center"/>
    </xf>
  </cellXfs>
  <cellStyles count="1334">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适中 5 2" xfId="18"/>
    <cellStyle name="Accent2 - 20% 2" xfId="19"/>
    <cellStyle name="常规 3 2 3 2" xfId="20"/>
    <cellStyle name="_Book1_2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常规 442" xfId="100"/>
    <cellStyle name="常规 8 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28" xfId="109"/>
    <cellStyle name="常规 433" xfId="110"/>
    <cellStyle name="链接单元格 3" xfId="111"/>
    <cellStyle name="汇总 3 3" xfId="112"/>
    <cellStyle name="Accent6 - 20% 2 2" xfId="113"/>
    <cellStyle name="40% - 强调文字颜色 1" xfId="114" builtinId="31"/>
    <cellStyle name="标题 5 4" xfId="115"/>
    <cellStyle name="20% - 强调文字颜色 2" xfId="116" builtinId="34"/>
    <cellStyle name="常规 429" xfId="117"/>
    <cellStyle name="常规 434" xfId="118"/>
    <cellStyle name="链接单元格 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常规 436" xfId="130"/>
    <cellStyle name="常规 441" xfId="131"/>
    <cellStyle name="链接单元格 6" xfId="13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5919;&#24220;&#39044;&#31639;1\&#65288;&#31532;&#22235;&#29256;&#65289;&#27704;&#20161;&#21439;2024&#24180;&#22320;&#26041;&#36130;&#25919;&#39044;&#31639;&#25191;&#34892;&#24773;&#20917;&#21644;2025&#24180;&#22320;&#26041;&#36130;&#25919;&#39044;&#31639;&#33609;&#2669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row r="5">
          <cell r="A5" t="str">
            <v>201</v>
          </cell>
        </row>
        <row r="5">
          <cell r="E5">
            <v>13474</v>
          </cell>
        </row>
        <row r="6">
          <cell r="A6" t="str">
            <v>20101</v>
          </cell>
        </row>
        <row r="6">
          <cell r="E6">
            <v>795</v>
          </cell>
        </row>
        <row r="7">
          <cell r="A7" t="str">
            <v>2010101</v>
          </cell>
        </row>
        <row r="7">
          <cell r="E7">
            <v>716</v>
          </cell>
        </row>
        <row r="8">
          <cell r="A8" t="str">
            <v>2010102</v>
          </cell>
        </row>
        <row r="8">
          <cell r="E8">
            <v>12</v>
          </cell>
        </row>
        <row r="9">
          <cell r="A9" t="str">
            <v>2010103</v>
          </cell>
        </row>
        <row r="10">
          <cell r="A10" t="str">
            <v>2010104</v>
          </cell>
        </row>
        <row r="10">
          <cell r="E10">
            <v>26</v>
          </cell>
        </row>
        <row r="11">
          <cell r="A11" t="str">
            <v>2010105</v>
          </cell>
        </row>
        <row r="12">
          <cell r="A12" t="str">
            <v>2010106</v>
          </cell>
        </row>
        <row r="13">
          <cell r="A13" t="str">
            <v>2010107</v>
          </cell>
        </row>
        <row r="14">
          <cell r="A14" t="str">
            <v>2010108</v>
          </cell>
        </row>
        <row r="14">
          <cell r="E14">
            <v>41</v>
          </cell>
        </row>
        <row r="15">
          <cell r="A15" t="str">
            <v>2010109</v>
          </cell>
        </row>
        <row r="16">
          <cell r="A16" t="str">
            <v>2010150</v>
          </cell>
        </row>
        <row r="17">
          <cell r="A17" t="str">
            <v>2010199</v>
          </cell>
        </row>
        <row r="18">
          <cell r="A18" t="str">
            <v>20102</v>
          </cell>
        </row>
        <row r="18">
          <cell r="E18">
            <v>582</v>
          </cell>
        </row>
        <row r="19">
          <cell r="A19" t="str">
            <v>2010201</v>
          </cell>
        </row>
        <row r="19">
          <cell r="E19">
            <v>541</v>
          </cell>
        </row>
        <row r="20">
          <cell r="A20" t="str">
            <v>2010202</v>
          </cell>
        </row>
        <row r="20">
          <cell r="E20">
            <v>14</v>
          </cell>
        </row>
        <row r="21">
          <cell r="A21" t="str">
            <v>2010203</v>
          </cell>
        </row>
        <row r="22">
          <cell r="A22" t="str">
            <v>2010204</v>
          </cell>
        </row>
        <row r="22">
          <cell r="E22">
            <v>17</v>
          </cell>
        </row>
        <row r="23">
          <cell r="A23" t="str">
            <v>2010205</v>
          </cell>
        </row>
        <row r="23">
          <cell r="E23">
            <v>1</v>
          </cell>
        </row>
        <row r="24">
          <cell r="A24" t="str">
            <v>2010206</v>
          </cell>
        </row>
        <row r="25">
          <cell r="A25" t="str">
            <v>2010250</v>
          </cell>
        </row>
        <row r="26">
          <cell r="A26" t="str">
            <v>2010299</v>
          </cell>
        </row>
        <row r="26">
          <cell r="E26">
            <v>9</v>
          </cell>
        </row>
        <row r="27">
          <cell r="A27" t="str">
            <v>20103</v>
          </cell>
        </row>
        <row r="27">
          <cell r="E27">
            <v>3788</v>
          </cell>
        </row>
        <row r="28">
          <cell r="A28" t="str">
            <v>2010301</v>
          </cell>
        </row>
        <row r="28">
          <cell r="E28">
            <v>2907</v>
          </cell>
        </row>
        <row r="29">
          <cell r="A29" t="str">
            <v>2010302</v>
          </cell>
        </row>
        <row r="29">
          <cell r="E29">
            <v>97</v>
          </cell>
        </row>
        <row r="30">
          <cell r="A30" t="str">
            <v>2010303</v>
          </cell>
        </row>
        <row r="31">
          <cell r="A31" t="str">
            <v>2010304</v>
          </cell>
        </row>
        <row r="32">
          <cell r="A32" t="str">
            <v>2010305</v>
          </cell>
        </row>
        <row r="33">
          <cell r="A33" t="str">
            <v>2010306</v>
          </cell>
        </row>
        <row r="34">
          <cell r="A34" t="str">
            <v>2010308</v>
          </cell>
        </row>
        <row r="35">
          <cell r="A35" t="str">
            <v>2010309</v>
          </cell>
        </row>
        <row r="36">
          <cell r="A36" t="str">
            <v>2010350</v>
          </cell>
        </row>
        <row r="36">
          <cell r="E36">
            <v>784</v>
          </cell>
        </row>
        <row r="37">
          <cell r="A37" t="str">
            <v>2010399</v>
          </cell>
        </row>
        <row r="38">
          <cell r="A38" t="str">
            <v>20104</v>
          </cell>
        </row>
        <row r="38">
          <cell r="E38">
            <v>1532</v>
          </cell>
        </row>
        <row r="39">
          <cell r="A39" t="str">
            <v>2010401</v>
          </cell>
        </row>
        <row r="39">
          <cell r="E39">
            <v>417</v>
          </cell>
        </row>
        <row r="40">
          <cell r="A40" t="str">
            <v>2010402</v>
          </cell>
        </row>
        <row r="40">
          <cell r="E40">
            <v>1029</v>
          </cell>
        </row>
        <row r="41">
          <cell r="A41" t="str">
            <v>2010403</v>
          </cell>
        </row>
        <row r="42">
          <cell r="A42" t="str">
            <v>2010404</v>
          </cell>
        </row>
        <row r="43">
          <cell r="A43" t="str">
            <v>2010405</v>
          </cell>
        </row>
        <row r="44">
          <cell r="A44" t="str">
            <v>2010406</v>
          </cell>
        </row>
        <row r="44">
          <cell r="E44">
            <v>3</v>
          </cell>
        </row>
        <row r="45">
          <cell r="A45" t="str">
            <v>2010407</v>
          </cell>
        </row>
        <row r="46">
          <cell r="A46" t="str">
            <v>2010408</v>
          </cell>
        </row>
        <row r="47">
          <cell r="A47" t="str">
            <v>2010450</v>
          </cell>
        </row>
        <row r="47">
          <cell r="E47">
            <v>77</v>
          </cell>
        </row>
        <row r="48">
          <cell r="A48" t="str">
            <v>2010499</v>
          </cell>
        </row>
        <row r="48">
          <cell r="E48">
            <v>6</v>
          </cell>
        </row>
        <row r="49">
          <cell r="A49" t="str">
            <v>20105</v>
          </cell>
        </row>
        <row r="49">
          <cell r="E49">
            <v>270</v>
          </cell>
        </row>
        <row r="50">
          <cell r="A50" t="str">
            <v>2010501</v>
          </cell>
        </row>
        <row r="50">
          <cell r="E50">
            <v>123</v>
          </cell>
        </row>
        <row r="51">
          <cell r="A51" t="str">
            <v>2010502</v>
          </cell>
        </row>
        <row r="51">
          <cell r="E51">
            <v>50</v>
          </cell>
        </row>
        <row r="52">
          <cell r="A52" t="str">
            <v>2010503</v>
          </cell>
        </row>
        <row r="53">
          <cell r="A53" t="str">
            <v>2010504</v>
          </cell>
        </row>
        <row r="54">
          <cell r="A54" t="str">
            <v>2010505</v>
          </cell>
        </row>
        <row r="55">
          <cell r="A55" t="str">
            <v>2010506</v>
          </cell>
        </row>
        <row r="56">
          <cell r="A56" t="str">
            <v>2010507</v>
          </cell>
        </row>
        <row r="56">
          <cell r="E56">
            <v>39</v>
          </cell>
        </row>
        <row r="57">
          <cell r="A57" t="str">
            <v>2010508</v>
          </cell>
        </row>
        <row r="58">
          <cell r="A58" t="str">
            <v>2010550</v>
          </cell>
        </row>
        <row r="58">
          <cell r="E58">
            <v>58</v>
          </cell>
        </row>
        <row r="59">
          <cell r="A59" t="str">
            <v>2010599</v>
          </cell>
        </row>
        <row r="60">
          <cell r="A60" t="str">
            <v>20106</v>
          </cell>
        </row>
        <row r="60">
          <cell r="E60">
            <v>859</v>
          </cell>
        </row>
        <row r="61">
          <cell r="A61" t="str">
            <v>2010601</v>
          </cell>
        </row>
        <row r="61">
          <cell r="E61">
            <v>433</v>
          </cell>
        </row>
        <row r="62">
          <cell r="A62" t="str">
            <v>2010602</v>
          </cell>
        </row>
        <row r="62">
          <cell r="E62">
            <v>99</v>
          </cell>
        </row>
        <row r="63">
          <cell r="A63" t="str">
            <v>2010603</v>
          </cell>
        </row>
        <row r="64">
          <cell r="A64" t="str">
            <v>2010604</v>
          </cell>
        </row>
        <row r="65">
          <cell r="A65" t="str">
            <v>2010605</v>
          </cell>
        </row>
        <row r="66">
          <cell r="A66" t="str">
            <v>2010606</v>
          </cell>
        </row>
        <row r="67">
          <cell r="A67" t="str">
            <v>2010607</v>
          </cell>
        </row>
        <row r="68">
          <cell r="A68" t="str">
            <v>2010608</v>
          </cell>
        </row>
        <row r="68">
          <cell r="E68">
            <v>26</v>
          </cell>
        </row>
        <row r="69">
          <cell r="A69" t="str">
            <v>2010650</v>
          </cell>
        </row>
        <row r="69">
          <cell r="E69">
            <v>301</v>
          </cell>
        </row>
        <row r="70">
          <cell r="A70" t="str">
            <v>2010699</v>
          </cell>
        </row>
        <row r="70">
          <cell r="E70">
            <v>0</v>
          </cell>
        </row>
        <row r="71">
          <cell r="A71" t="str">
            <v>20107</v>
          </cell>
        </row>
        <row r="71">
          <cell r="E71">
            <v>-168</v>
          </cell>
        </row>
        <row r="72">
          <cell r="A72" t="str">
            <v>2010701</v>
          </cell>
        </row>
        <row r="73">
          <cell r="A73" t="str">
            <v>2010702</v>
          </cell>
        </row>
        <row r="74">
          <cell r="A74" t="str">
            <v>2010703</v>
          </cell>
        </row>
        <row r="75">
          <cell r="A75" t="str">
            <v>2010704</v>
          </cell>
        </row>
        <row r="76">
          <cell r="A76" t="str">
            <v>2010705</v>
          </cell>
        </row>
        <row r="77">
          <cell r="A77" t="str">
            <v>2010706</v>
          </cell>
        </row>
        <row r="78">
          <cell r="A78" t="str">
            <v>2010707</v>
          </cell>
        </row>
        <row r="79">
          <cell r="A79" t="str">
            <v>2010708</v>
          </cell>
        </row>
        <row r="80">
          <cell r="A80" t="str">
            <v>2010709</v>
          </cell>
        </row>
        <row r="81">
          <cell r="A81">
            <v>2010710</v>
          </cell>
        </row>
        <row r="81">
          <cell r="E81">
            <v>-168</v>
          </cell>
        </row>
        <row r="82">
          <cell r="A82" t="str">
            <v>2010750</v>
          </cell>
        </row>
        <row r="83">
          <cell r="A83" t="str">
            <v>2010799</v>
          </cell>
        </row>
        <row r="84">
          <cell r="A84" t="str">
            <v>20108</v>
          </cell>
        </row>
        <row r="84">
          <cell r="E84">
            <v>95</v>
          </cell>
        </row>
        <row r="85">
          <cell r="A85" t="str">
            <v>2010801</v>
          </cell>
        </row>
        <row r="86">
          <cell r="A86" t="str">
            <v>2010802</v>
          </cell>
        </row>
        <row r="87">
          <cell r="A87" t="str">
            <v>2010803</v>
          </cell>
        </row>
        <row r="88">
          <cell r="A88" t="str">
            <v>2010804</v>
          </cell>
        </row>
        <row r="88">
          <cell r="E88">
            <v>50</v>
          </cell>
        </row>
        <row r="89">
          <cell r="A89" t="str">
            <v>2010805</v>
          </cell>
        </row>
        <row r="90">
          <cell r="A90" t="str">
            <v>2010806</v>
          </cell>
        </row>
        <row r="91">
          <cell r="A91" t="str">
            <v>2010850</v>
          </cell>
        </row>
        <row r="91">
          <cell r="E91">
            <v>45</v>
          </cell>
        </row>
        <row r="92">
          <cell r="A92" t="str">
            <v>2010899</v>
          </cell>
        </row>
        <row r="93">
          <cell r="A93" t="str">
            <v>20109</v>
          </cell>
        </row>
        <row r="94">
          <cell r="A94" t="str">
            <v>2010901</v>
          </cell>
        </row>
        <row r="95">
          <cell r="A95" t="str">
            <v>2010902</v>
          </cell>
        </row>
        <row r="96">
          <cell r="A96" t="str">
            <v>2010903</v>
          </cell>
        </row>
        <row r="97">
          <cell r="A97" t="str">
            <v>2010905</v>
          </cell>
        </row>
        <row r="98">
          <cell r="A98" t="str">
            <v>2010907</v>
          </cell>
        </row>
        <row r="99">
          <cell r="A99" t="str">
            <v>2010908</v>
          </cell>
        </row>
        <row r="100">
          <cell r="A100" t="str">
            <v>2010909</v>
          </cell>
        </row>
        <row r="101">
          <cell r="A101" t="str">
            <v>2010910</v>
          </cell>
        </row>
        <row r="102">
          <cell r="A102" t="str">
            <v>2010911</v>
          </cell>
        </row>
        <row r="103">
          <cell r="A103" t="str">
            <v>2010912</v>
          </cell>
        </row>
        <row r="104">
          <cell r="A104" t="str">
            <v>2010950</v>
          </cell>
        </row>
        <row r="105">
          <cell r="A105" t="str">
            <v>2010999</v>
          </cell>
        </row>
        <row r="106">
          <cell r="A106">
            <v>20110</v>
          </cell>
        </row>
        <row r="107">
          <cell r="A107">
            <v>2011001</v>
          </cell>
        </row>
        <row r="108">
          <cell r="A108">
            <v>2011002</v>
          </cell>
        </row>
        <row r="109">
          <cell r="A109">
            <v>2011003</v>
          </cell>
        </row>
        <row r="110">
          <cell r="A110">
            <v>2011004</v>
          </cell>
        </row>
        <row r="111">
          <cell r="A111">
            <v>2011005</v>
          </cell>
        </row>
        <row r="112">
          <cell r="A112">
            <v>2011007</v>
          </cell>
        </row>
        <row r="113">
          <cell r="A113">
            <v>2011008</v>
          </cell>
        </row>
        <row r="114">
          <cell r="A114">
            <v>2011050</v>
          </cell>
        </row>
        <row r="115">
          <cell r="A115">
            <v>2011099</v>
          </cell>
        </row>
        <row r="116">
          <cell r="A116">
            <v>20111</v>
          </cell>
        </row>
        <row r="116">
          <cell r="E116">
            <v>1376</v>
          </cell>
        </row>
        <row r="117">
          <cell r="A117" t="str">
            <v>2011101</v>
          </cell>
        </row>
        <row r="117">
          <cell r="E117">
            <v>1197</v>
          </cell>
        </row>
        <row r="118">
          <cell r="A118" t="str">
            <v>2011102</v>
          </cell>
        </row>
        <row r="118">
          <cell r="E118">
            <v>74</v>
          </cell>
        </row>
        <row r="119">
          <cell r="A119" t="str">
            <v>2011103</v>
          </cell>
        </row>
        <row r="120">
          <cell r="A120" t="str">
            <v>2011104</v>
          </cell>
        </row>
        <row r="120">
          <cell r="E120">
            <v>48</v>
          </cell>
        </row>
        <row r="121">
          <cell r="A121" t="str">
            <v>2011105</v>
          </cell>
        </row>
        <row r="122">
          <cell r="A122" t="str">
            <v>2011106</v>
          </cell>
        </row>
        <row r="123">
          <cell r="A123" t="str">
            <v>2011150</v>
          </cell>
        </row>
        <row r="123">
          <cell r="E123">
            <v>52</v>
          </cell>
        </row>
        <row r="124">
          <cell r="A124" t="str">
            <v>2011199</v>
          </cell>
        </row>
        <row r="124">
          <cell r="E124">
            <v>5</v>
          </cell>
        </row>
        <row r="125">
          <cell r="A125" t="str">
            <v>20113</v>
          </cell>
        </row>
        <row r="125">
          <cell r="E125">
            <v>176</v>
          </cell>
        </row>
        <row r="126">
          <cell r="A126" t="str">
            <v>2011301</v>
          </cell>
        </row>
        <row r="126">
          <cell r="E126">
            <v>79</v>
          </cell>
        </row>
        <row r="127">
          <cell r="A127" t="str">
            <v>2011302</v>
          </cell>
        </row>
        <row r="127">
          <cell r="E127">
            <v>94</v>
          </cell>
        </row>
        <row r="128">
          <cell r="A128" t="str">
            <v>2011303</v>
          </cell>
        </row>
        <row r="129">
          <cell r="A129" t="str">
            <v>2011304</v>
          </cell>
        </row>
        <row r="130">
          <cell r="A130" t="str">
            <v>2011305</v>
          </cell>
        </row>
        <row r="131">
          <cell r="A131" t="str">
            <v>2011306</v>
          </cell>
        </row>
        <row r="132">
          <cell r="A132" t="str">
            <v>2011307</v>
          </cell>
        </row>
        <row r="133">
          <cell r="A133" t="str">
            <v>2011308</v>
          </cell>
        </row>
        <row r="133">
          <cell r="E133">
            <v>2</v>
          </cell>
        </row>
        <row r="134">
          <cell r="A134" t="str">
            <v>2011350</v>
          </cell>
        </row>
        <row r="134">
          <cell r="E134">
            <v>1</v>
          </cell>
        </row>
        <row r="135">
          <cell r="A135" t="str">
            <v>2011399</v>
          </cell>
        </row>
        <row r="135">
          <cell r="E135">
            <v>0</v>
          </cell>
        </row>
        <row r="136">
          <cell r="A136" t="str">
            <v>20114</v>
          </cell>
        </row>
        <row r="137">
          <cell r="A137" t="str">
            <v>2011401</v>
          </cell>
        </row>
        <row r="138">
          <cell r="A138" t="str">
            <v>2011402</v>
          </cell>
        </row>
        <row r="139">
          <cell r="A139" t="str">
            <v>2011403</v>
          </cell>
        </row>
        <row r="140">
          <cell r="A140" t="str">
            <v>2011404</v>
          </cell>
        </row>
        <row r="141">
          <cell r="A141" t="str">
            <v>2011405</v>
          </cell>
        </row>
        <row r="142">
          <cell r="A142" t="str">
            <v>2011406</v>
          </cell>
        </row>
        <row r="143">
          <cell r="A143" t="str">
            <v>2011408</v>
          </cell>
        </row>
        <row r="144">
          <cell r="A144" t="str">
            <v>2011409</v>
          </cell>
        </row>
        <row r="145">
          <cell r="A145" t="str">
            <v>2011410</v>
          </cell>
        </row>
        <row r="146">
          <cell r="A146" t="str">
            <v>2011411</v>
          </cell>
        </row>
        <row r="147">
          <cell r="A147" t="str">
            <v>2011450</v>
          </cell>
        </row>
        <row r="148">
          <cell r="A148" t="str">
            <v>2011499</v>
          </cell>
        </row>
        <row r="149">
          <cell r="A149" t="str">
            <v>20123</v>
          </cell>
        </row>
        <row r="149">
          <cell r="E149">
            <v>95</v>
          </cell>
        </row>
        <row r="150">
          <cell r="A150" t="str">
            <v>2012301</v>
          </cell>
        </row>
        <row r="150">
          <cell r="E150">
            <v>92</v>
          </cell>
        </row>
        <row r="151">
          <cell r="A151" t="str">
            <v>2012302</v>
          </cell>
        </row>
        <row r="152">
          <cell r="A152" t="str">
            <v>2012303</v>
          </cell>
        </row>
        <row r="153">
          <cell r="A153" t="str">
            <v>2012304</v>
          </cell>
        </row>
        <row r="153">
          <cell r="E153">
            <v>3</v>
          </cell>
        </row>
        <row r="154">
          <cell r="A154" t="str">
            <v>2012350</v>
          </cell>
        </row>
        <row r="155">
          <cell r="A155" t="str">
            <v>2012399</v>
          </cell>
        </row>
        <row r="156">
          <cell r="A156" t="str">
            <v>20125</v>
          </cell>
        </row>
        <row r="157">
          <cell r="A157" t="str">
            <v>2012501</v>
          </cell>
        </row>
        <row r="158">
          <cell r="A158" t="str">
            <v>2012502</v>
          </cell>
        </row>
        <row r="159">
          <cell r="A159" t="str">
            <v>2012503</v>
          </cell>
        </row>
        <row r="160">
          <cell r="A160" t="str">
            <v>2012504</v>
          </cell>
        </row>
        <row r="161">
          <cell r="A161" t="str">
            <v>2012505</v>
          </cell>
        </row>
        <row r="162">
          <cell r="A162" t="str">
            <v>2012550</v>
          </cell>
        </row>
        <row r="163">
          <cell r="A163" t="str">
            <v>2012599</v>
          </cell>
        </row>
        <row r="164">
          <cell r="A164" t="str">
            <v>20126</v>
          </cell>
        </row>
        <row r="164">
          <cell r="E164">
            <v>140</v>
          </cell>
        </row>
        <row r="165">
          <cell r="A165" t="str">
            <v>2012601</v>
          </cell>
        </row>
        <row r="165">
          <cell r="E165">
            <v>130</v>
          </cell>
        </row>
        <row r="166">
          <cell r="A166" t="str">
            <v>2012602</v>
          </cell>
        </row>
        <row r="167">
          <cell r="A167" t="str">
            <v>2012603</v>
          </cell>
        </row>
        <row r="168">
          <cell r="A168" t="str">
            <v>2012604</v>
          </cell>
        </row>
        <row r="168">
          <cell r="E168">
            <v>10</v>
          </cell>
        </row>
        <row r="169">
          <cell r="A169" t="str">
            <v>2012699</v>
          </cell>
        </row>
        <row r="169">
          <cell r="E169">
            <v>0</v>
          </cell>
        </row>
        <row r="170">
          <cell r="A170" t="str">
            <v>20128</v>
          </cell>
        </row>
        <row r="170">
          <cell r="E170">
            <v>82</v>
          </cell>
        </row>
        <row r="171">
          <cell r="A171" t="str">
            <v>2012801</v>
          </cell>
        </row>
        <row r="171">
          <cell r="E171">
            <v>80</v>
          </cell>
        </row>
        <row r="172">
          <cell r="A172" t="str">
            <v>2012802</v>
          </cell>
        </row>
        <row r="172">
          <cell r="E172">
            <v>2</v>
          </cell>
        </row>
        <row r="173">
          <cell r="A173" t="str">
            <v>2012803</v>
          </cell>
        </row>
        <row r="173">
          <cell r="E173">
            <v>0</v>
          </cell>
        </row>
        <row r="174">
          <cell r="A174" t="str">
            <v>2012804</v>
          </cell>
        </row>
        <row r="174">
          <cell r="E174">
            <v>0</v>
          </cell>
        </row>
        <row r="175">
          <cell r="A175" t="str">
            <v>2012850</v>
          </cell>
        </row>
        <row r="175">
          <cell r="E175">
            <v>0</v>
          </cell>
        </row>
        <row r="176">
          <cell r="A176" t="str">
            <v>2012899</v>
          </cell>
        </row>
        <row r="176">
          <cell r="E176">
            <v>0</v>
          </cell>
        </row>
        <row r="177">
          <cell r="A177" t="str">
            <v>20129</v>
          </cell>
        </row>
        <row r="177">
          <cell r="E177">
            <v>492</v>
          </cell>
        </row>
        <row r="178">
          <cell r="A178" t="str">
            <v>2012901</v>
          </cell>
        </row>
        <row r="178">
          <cell r="E178">
            <v>283</v>
          </cell>
        </row>
        <row r="179">
          <cell r="A179" t="str">
            <v>2012902</v>
          </cell>
        </row>
        <row r="179">
          <cell r="E179">
            <v>139</v>
          </cell>
        </row>
        <row r="180">
          <cell r="A180" t="str">
            <v>2012903</v>
          </cell>
        </row>
        <row r="181">
          <cell r="A181">
            <v>2012906</v>
          </cell>
        </row>
        <row r="182">
          <cell r="A182" t="str">
            <v>2012950</v>
          </cell>
        </row>
        <row r="182">
          <cell r="E182">
            <v>18</v>
          </cell>
        </row>
        <row r="183">
          <cell r="A183" t="str">
            <v>2012999</v>
          </cell>
        </row>
        <row r="183">
          <cell r="E183">
            <v>52</v>
          </cell>
        </row>
        <row r="184">
          <cell r="A184" t="str">
            <v>20131</v>
          </cell>
        </row>
        <row r="184">
          <cell r="E184">
            <v>1561</v>
          </cell>
        </row>
        <row r="185">
          <cell r="A185" t="str">
            <v>2013101</v>
          </cell>
        </row>
        <row r="185">
          <cell r="E185">
            <v>1485</v>
          </cell>
        </row>
        <row r="186">
          <cell r="A186" t="str">
            <v>2013102</v>
          </cell>
        </row>
        <row r="186">
          <cell r="E186">
            <v>15</v>
          </cell>
        </row>
        <row r="187">
          <cell r="A187" t="str">
            <v>2013103</v>
          </cell>
        </row>
        <row r="188">
          <cell r="A188" t="str">
            <v>2013105</v>
          </cell>
        </row>
        <row r="188">
          <cell r="E188">
            <v>10</v>
          </cell>
        </row>
        <row r="189">
          <cell r="A189" t="str">
            <v>2013150</v>
          </cell>
        </row>
        <row r="189">
          <cell r="E189">
            <v>51</v>
          </cell>
        </row>
        <row r="190">
          <cell r="A190" t="str">
            <v>2013199</v>
          </cell>
        </row>
        <row r="190">
          <cell r="E190">
            <v>0</v>
          </cell>
        </row>
        <row r="191">
          <cell r="A191" t="str">
            <v>20132</v>
          </cell>
        </row>
        <row r="191">
          <cell r="E191">
            <v>551</v>
          </cell>
        </row>
        <row r="192">
          <cell r="A192" t="str">
            <v>2013201</v>
          </cell>
        </row>
        <row r="192">
          <cell r="E192">
            <v>363</v>
          </cell>
        </row>
        <row r="193">
          <cell r="A193" t="str">
            <v>2013202</v>
          </cell>
        </row>
        <row r="193">
          <cell r="E193">
            <v>94</v>
          </cell>
        </row>
        <row r="194">
          <cell r="A194" t="str">
            <v>2013203</v>
          </cell>
        </row>
        <row r="195">
          <cell r="A195" t="str">
            <v>2013204</v>
          </cell>
        </row>
        <row r="196">
          <cell r="A196" t="str">
            <v>2013250</v>
          </cell>
        </row>
        <row r="196">
          <cell r="E196">
            <v>73</v>
          </cell>
        </row>
        <row r="197">
          <cell r="A197" t="str">
            <v>2013299</v>
          </cell>
        </row>
        <row r="197">
          <cell r="E197">
            <v>21</v>
          </cell>
        </row>
        <row r="198">
          <cell r="A198" t="str">
            <v>20133</v>
          </cell>
        </row>
        <row r="198">
          <cell r="E198">
            <v>523</v>
          </cell>
        </row>
        <row r="199">
          <cell r="A199" t="str">
            <v>2013301</v>
          </cell>
        </row>
        <row r="199">
          <cell r="E199">
            <v>232</v>
          </cell>
        </row>
        <row r="200">
          <cell r="A200" t="str">
            <v>2013302</v>
          </cell>
        </row>
        <row r="200">
          <cell r="E200">
            <v>52</v>
          </cell>
        </row>
        <row r="201">
          <cell r="A201" t="str">
            <v>2013303</v>
          </cell>
        </row>
        <row r="202">
          <cell r="A202" t="str">
            <v>2013304</v>
          </cell>
        </row>
        <row r="203">
          <cell r="A203" t="str">
            <v>2013350</v>
          </cell>
        </row>
        <row r="203">
          <cell r="E203">
            <v>256</v>
          </cell>
        </row>
        <row r="204">
          <cell r="A204" t="str">
            <v>2013399</v>
          </cell>
        </row>
        <row r="204">
          <cell r="E204">
            <v>-17</v>
          </cell>
        </row>
        <row r="205">
          <cell r="A205" t="str">
            <v>20134</v>
          </cell>
        </row>
        <row r="205">
          <cell r="E205">
            <v>176</v>
          </cell>
        </row>
        <row r="206">
          <cell r="A206" t="str">
            <v>2013401</v>
          </cell>
        </row>
        <row r="206">
          <cell r="E206">
            <v>157</v>
          </cell>
        </row>
        <row r="207">
          <cell r="A207" t="str">
            <v>2013402</v>
          </cell>
        </row>
        <row r="207">
          <cell r="E207">
            <v>3</v>
          </cell>
        </row>
        <row r="208">
          <cell r="A208" t="str">
            <v>2013403</v>
          </cell>
        </row>
        <row r="209">
          <cell r="A209" t="str">
            <v>2013404</v>
          </cell>
        </row>
        <row r="209">
          <cell r="E209">
            <v>1</v>
          </cell>
        </row>
        <row r="210">
          <cell r="A210" t="str">
            <v>2013405</v>
          </cell>
        </row>
        <row r="210">
          <cell r="E210">
            <v>3</v>
          </cell>
        </row>
        <row r="211">
          <cell r="A211" t="str">
            <v>2013450</v>
          </cell>
        </row>
        <row r="212">
          <cell r="A212" t="str">
            <v>2013499</v>
          </cell>
        </row>
        <row r="212">
          <cell r="E212">
            <v>12</v>
          </cell>
        </row>
        <row r="213">
          <cell r="A213" t="str">
            <v>20135</v>
          </cell>
        </row>
        <row r="214">
          <cell r="A214" t="str">
            <v>2013501</v>
          </cell>
        </row>
        <row r="215">
          <cell r="A215" t="str">
            <v>2013502</v>
          </cell>
        </row>
        <row r="216">
          <cell r="A216" t="str">
            <v>2013503</v>
          </cell>
        </row>
        <row r="217">
          <cell r="A217" t="str">
            <v>2013550</v>
          </cell>
        </row>
        <row r="218">
          <cell r="A218" t="str">
            <v>2013599</v>
          </cell>
        </row>
        <row r="219">
          <cell r="A219" t="str">
            <v>20136</v>
          </cell>
        </row>
        <row r="220">
          <cell r="A220" t="str">
            <v>2013601</v>
          </cell>
        </row>
        <row r="221">
          <cell r="A221" t="str">
            <v>2013602</v>
          </cell>
        </row>
        <row r="222">
          <cell r="A222" t="str">
            <v>2013603</v>
          </cell>
        </row>
        <row r="223">
          <cell r="A223" t="str">
            <v>2013650</v>
          </cell>
        </row>
        <row r="224">
          <cell r="A224" t="str">
            <v>2013699</v>
          </cell>
        </row>
        <row r="225">
          <cell r="A225" t="str">
            <v>20137</v>
          </cell>
        </row>
        <row r="226">
          <cell r="A226" t="str">
            <v>2013701</v>
          </cell>
        </row>
        <row r="227">
          <cell r="A227" t="str">
            <v>2013702</v>
          </cell>
        </row>
        <row r="228">
          <cell r="A228" t="str">
            <v>2013703</v>
          </cell>
        </row>
        <row r="229">
          <cell r="A229" t="str">
            <v>2013704</v>
          </cell>
        </row>
        <row r="230">
          <cell r="A230" t="str">
            <v>2013750</v>
          </cell>
        </row>
        <row r="231">
          <cell r="A231" t="str">
            <v>2013799</v>
          </cell>
        </row>
        <row r="232">
          <cell r="A232" t="str">
            <v>20138</v>
          </cell>
        </row>
        <row r="232">
          <cell r="E232">
            <v>895</v>
          </cell>
        </row>
        <row r="233">
          <cell r="A233" t="str">
            <v>2013801</v>
          </cell>
        </row>
        <row r="233">
          <cell r="E233">
            <v>693</v>
          </cell>
        </row>
        <row r="234">
          <cell r="A234" t="str">
            <v>2013802</v>
          </cell>
        </row>
        <row r="234">
          <cell r="E234">
            <v>20</v>
          </cell>
        </row>
        <row r="235">
          <cell r="A235" t="str">
            <v>2013803</v>
          </cell>
        </row>
        <row r="236">
          <cell r="A236" t="str">
            <v>2013804</v>
          </cell>
        </row>
        <row r="237">
          <cell r="A237" t="str">
            <v>2013805</v>
          </cell>
        </row>
        <row r="237">
          <cell r="E237">
            <v>1</v>
          </cell>
        </row>
        <row r="238">
          <cell r="A238" t="str">
            <v>2013808</v>
          </cell>
        </row>
        <row r="239">
          <cell r="A239" t="str">
            <v>2013810</v>
          </cell>
        </row>
        <row r="239">
          <cell r="E239">
            <v>4</v>
          </cell>
        </row>
        <row r="240">
          <cell r="A240" t="str">
            <v>2013812</v>
          </cell>
        </row>
        <row r="240">
          <cell r="E240">
            <v>1</v>
          </cell>
        </row>
        <row r="241">
          <cell r="A241" t="str">
            <v>2013813</v>
          </cell>
        </row>
        <row r="242">
          <cell r="A242" t="str">
            <v>2013814</v>
          </cell>
        </row>
        <row r="243">
          <cell r="A243" t="str">
            <v>2013815</v>
          </cell>
        </row>
        <row r="244">
          <cell r="A244" t="str">
            <v>2013816</v>
          </cell>
        </row>
        <row r="244">
          <cell r="E244">
            <v>13</v>
          </cell>
        </row>
        <row r="245">
          <cell r="A245" t="str">
            <v>2013850</v>
          </cell>
        </row>
        <row r="245">
          <cell r="E245">
            <v>154</v>
          </cell>
        </row>
        <row r="246">
          <cell r="A246" t="str">
            <v>2013899</v>
          </cell>
        </row>
        <row r="246">
          <cell r="E246">
            <v>9</v>
          </cell>
        </row>
        <row r="247">
          <cell r="A247">
            <v>20199</v>
          </cell>
        </row>
        <row r="248">
          <cell r="A248">
            <v>2019901</v>
          </cell>
        </row>
        <row r="249">
          <cell r="A249">
            <v>2019999</v>
          </cell>
        </row>
        <row r="250">
          <cell r="A250">
            <v>20139</v>
          </cell>
        </row>
        <row r="250">
          <cell r="E250">
            <v>62</v>
          </cell>
        </row>
        <row r="251">
          <cell r="A251">
            <v>2013901</v>
          </cell>
        </row>
        <row r="251">
          <cell r="E251">
            <v>46</v>
          </cell>
        </row>
        <row r="252">
          <cell r="A252">
            <v>2013902</v>
          </cell>
        </row>
        <row r="253">
          <cell r="A253">
            <v>2013903</v>
          </cell>
        </row>
        <row r="254">
          <cell r="A254">
            <v>2013904</v>
          </cell>
        </row>
        <row r="255">
          <cell r="A255">
            <v>2013950</v>
          </cell>
        </row>
        <row r="255">
          <cell r="E255">
            <v>16</v>
          </cell>
        </row>
        <row r="256">
          <cell r="A256">
            <v>2013999</v>
          </cell>
        </row>
        <row r="257">
          <cell r="A257">
            <v>20140</v>
          </cell>
        </row>
        <row r="257">
          <cell r="E257">
            <v>108</v>
          </cell>
        </row>
        <row r="258">
          <cell r="A258">
            <v>2014001</v>
          </cell>
        </row>
        <row r="258">
          <cell r="E258">
            <v>85</v>
          </cell>
        </row>
        <row r="259">
          <cell r="A259">
            <v>2014002</v>
          </cell>
        </row>
        <row r="260">
          <cell r="A260">
            <v>2014003</v>
          </cell>
        </row>
        <row r="261">
          <cell r="A261">
            <v>2014004</v>
          </cell>
        </row>
        <row r="261">
          <cell r="E261">
            <v>23</v>
          </cell>
        </row>
        <row r="262">
          <cell r="A262">
            <v>2014099</v>
          </cell>
        </row>
        <row r="263">
          <cell r="A263" t="str">
            <v>20199</v>
          </cell>
        </row>
        <row r="263">
          <cell r="E263">
            <v>-516</v>
          </cell>
        </row>
        <row r="264">
          <cell r="A264" t="str">
            <v>2019901</v>
          </cell>
        </row>
        <row r="265">
          <cell r="A265" t="str">
            <v>2019999</v>
          </cell>
        </row>
        <row r="265">
          <cell r="E265">
            <v>-516</v>
          </cell>
        </row>
        <row r="266">
          <cell r="A266" t="str">
            <v>202</v>
          </cell>
        </row>
        <row r="267">
          <cell r="A267" t="str">
            <v>20205</v>
          </cell>
        </row>
        <row r="268">
          <cell r="A268" t="str">
            <v>20299</v>
          </cell>
        </row>
        <row r="269">
          <cell r="A269" t="str">
            <v>203</v>
          </cell>
        </row>
        <row r="269">
          <cell r="E269">
            <v>203</v>
          </cell>
        </row>
        <row r="270">
          <cell r="A270" t="str">
            <v>20301</v>
          </cell>
        </row>
        <row r="271">
          <cell r="A271" t="str">
            <v>2030101</v>
          </cell>
        </row>
        <row r="271">
          <cell r="E271">
            <v>0</v>
          </cell>
        </row>
        <row r="272">
          <cell r="A272" t="str">
            <v>2030102</v>
          </cell>
        </row>
        <row r="272">
          <cell r="E272">
            <v>0</v>
          </cell>
        </row>
        <row r="273">
          <cell r="A273" t="str">
            <v>2030199</v>
          </cell>
        </row>
        <row r="273">
          <cell r="E273">
            <v>0</v>
          </cell>
        </row>
        <row r="274">
          <cell r="A274" t="str">
            <v>20304</v>
          </cell>
        </row>
        <row r="275">
          <cell r="A275" t="str">
            <v>2030401</v>
          </cell>
        </row>
        <row r="276">
          <cell r="A276" t="str">
            <v>20305</v>
          </cell>
        </row>
        <row r="277">
          <cell r="A277" t="str">
            <v>2030501</v>
          </cell>
        </row>
        <row r="278">
          <cell r="A278" t="str">
            <v>20306</v>
          </cell>
        </row>
        <row r="278">
          <cell r="E278">
            <v>203</v>
          </cell>
        </row>
        <row r="279">
          <cell r="A279" t="str">
            <v>2030601</v>
          </cell>
        </row>
        <row r="279">
          <cell r="E279">
            <v>65</v>
          </cell>
        </row>
        <row r="280">
          <cell r="A280" t="str">
            <v>2030602</v>
          </cell>
        </row>
        <row r="281">
          <cell r="A281" t="str">
            <v>2030603</v>
          </cell>
        </row>
        <row r="282">
          <cell r="A282" t="str">
            <v>2030604</v>
          </cell>
        </row>
        <row r="283">
          <cell r="A283" t="str">
            <v>2030605</v>
          </cell>
        </row>
        <row r="283">
          <cell r="E283">
            <v>106</v>
          </cell>
        </row>
        <row r="284">
          <cell r="A284" t="str">
            <v>2030606</v>
          </cell>
        </row>
        <row r="285">
          <cell r="A285" t="str">
            <v>2030607</v>
          </cell>
        </row>
        <row r="285">
          <cell r="E285">
            <v>32</v>
          </cell>
        </row>
        <row r="286">
          <cell r="A286" t="str">
            <v>2030608</v>
          </cell>
        </row>
        <row r="287">
          <cell r="A287" t="str">
            <v>2030699</v>
          </cell>
        </row>
        <row r="288">
          <cell r="A288" t="str">
            <v>20399</v>
          </cell>
        </row>
        <row r="288">
          <cell r="E288">
            <v>0</v>
          </cell>
        </row>
        <row r="289">
          <cell r="A289" t="str">
            <v>2039999</v>
          </cell>
        </row>
        <row r="290">
          <cell r="A290" t="str">
            <v>204</v>
          </cell>
        </row>
        <row r="290">
          <cell r="E290">
            <v>5236</v>
          </cell>
        </row>
        <row r="291">
          <cell r="A291" t="str">
            <v>20401</v>
          </cell>
        </row>
        <row r="291">
          <cell r="E291">
            <v>0</v>
          </cell>
        </row>
        <row r="292">
          <cell r="A292" t="str">
            <v>2040101</v>
          </cell>
        </row>
        <row r="292">
          <cell r="E292">
            <v>0</v>
          </cell>
        </row>
        <row r="293">
          <cell r="A293" t="str">
            <v>2040199</v>
          </cell>
        </row>
        <row r="293">
          <cell r="E293">
            <v>0</v>
          </cell>
        </row>
        <row r="294">
          <cell r="A294" t="str">
            <v>20402</v>
          </cell>
        </row>
        <row r="294">
          <cell r="E294">
            <v>4461</v>
          </cell>
        </row>
        <row r="295">
          <cell r="A295" t="str">
            <v>2040201</v>
          </cell>
        </row>
        <row r="295">
          <cell r="E295">
            <v>2878</v>
          </cell>
        </row>
        <row r="296">
          <cell r="A296" t="str">
            <v>2040202</v>
          </cell>
        </row>
        <row r="296">
          <cell r="E296">
            <v>1053</v>
          </cell>
        </row>
        <row r="297">
          <cell r="A297" t="str">
            <v>2040203</v>
          </cell>
        </row>
        <row r="298">
          <cell r="A298" t="str">
            <v>2040219</v>
          </cell>
        </row>
        <row r="299">
          <cell r="A299" t="str">
            <v>2040220</v>
          </cell>
        </row>
        <row r="299">
          <cell r="E299">
            <v>488</v>
          </cell>
        </row>
        <row r="300">
          <cell r="A300" t="str">
            <v>2040221</v>
          </cell>
        </row>
        <row r="301">
          <cell r="A301" t="str">
            <v>2040222</v>
          </cell>
        </row>
        <row r="302">
          <cell r="A302" t="str">
            <v>2040223</v>
          </cell>
        </row>
        <row r="303">
          <cell r="A303" t="str">
            <v>2040250</v>
          </cell>
        </row>
        <row r="304">
          <cell r="A304" t="str">
            <v>2040299</v>
          </cell>
        </row>
        <row r="304">
          <cell r="E304">
            <v>42</v>
          </cell>
        </row>
        <row r="305">
          <cell r="A305" t="str">
            <v>20403</v>
          </cell>
        </row>
        <row r="306">
          <cell r="A306" t="str">
            <v>2040301</v>
          </cell>
        </row>
        <row r="307">
          <cell r="A307" t="str">
            <v>2040302</v>
          </cell>
        </row>
        <row r="308">
          <cell r="A308" t="str">
            <v>2040303</v>
          </cell>
        </row>
        <row r="309">
          <cell r="A309" t="str">
            <v>2040304</v>
          </cell>
        </row>
        <row r="310">
          <cell r="A310" t="str">
            <v>2040350</v>
          </cell>
        </row>
        <row r="311">
          <cell r="A311" t="str">
            <v>2040399</v>
          </cell>
        </row>
        <row r="312">
          <cell r="A312" t="str">
            <v>20404</v>
          </cell>
        </row>
        <row r="312">
          <cell r="E312">
            <v>38</v>
          </cell>
        </row>
        <row r="313">
          <cell r="A313" t="str">
            <v>2040401</v>
          </cell>
        </row>
        <row r="313">
          <cell r="E313">
            <v>38</v>
          </cell>
        </row>
        <row r="314">
          <cell r="A314" t="str">
            <v>2040402</v>
          </cell>
        </row>
        <row r="315">
          <cell r="A315" t="str">
            <v>2040403</v>
          </cell>
        </row>
        <row r="316">
          <cell r="A316" t="str">
            <v>2040409</v>
          </cell>
        </row>
        <row r="317">
          <cell r="A317" t="str">
            <v>2040410</v>
          </cell>
        </row>
        <row r="318">
          <cell r="A318" t="str">
            <v>2040450</v>
          </cell>
        </row>
        <row r="319">
          <cell r="A319" t="str">
            <v>2040499</v>
          </cell>
        </row>
        <row r="320">
          <cell r="A320" t="str">
            <v>20405</v>
          </cell>
        </row>
        <row r="320">
          <cell r="E320">
            <v>41</v>
          </cell>
        </row>
        <row r="321">
          <cell r="A321" t="str">
            <v>2040501</v>
          </cell>
        </row>
        <row r="322">
          <cell r="A322" t="str">
            <v>2040502</v>
          </cell>
        </row>
        <row r="323">
          <cell r="A323" t="str">
            <v>2040503</v>
          </cell>
        </row>
        <row r="324">
          <cell r="A324" t="str">
            <v>2040504</v>
          </cell>
        </row>
        <row r="325">
          <cell r="A325" t="str">
            <v>2040505</v>
          </cell>
        </row>
        <row r="326">
          <cell r="A326" t="str">
            <v>2040506</v>
          </cell>
        </row>
        <row r="327">
          <cell r="A327" t="str">
            <v>2040550</v>
          </cell>
        </row>
        <row r="328">
          <cell r="A328" t="str">
            <v>2040599</v>
          </cell>
        </row>
        <row r="328">
          <cell r="E328">
            <v>41</v>
          </cell>
        </row>
        <row r="329">
          <cell r="A329" t="str">
            <v>20406</v>
          </cell>
        </row>
        <row r="329">
          <cell r="E329">
            <v>623</v>
          </cell>
        </row>
        <row r="330">
          <cell r="A330" t="str">
            <v>2040601</v>
          </cell>
        </row>
        <row r="330">
          <cell r="E330">
            <v>359</v>
          </cell>
        </row>
        <row r="331">
          <cell r="A331" t="str">
            <v>2040602</v>
          </cell>
        </row>
        <row r="332">
          <cell r="A332" t="str">
            <v>2040603</v>
          </cell>
        </row>
        <row r="333">
          <cell r="A333" t="str">
            <v>2040604</v>
          </cell>
        </row>
        <row r="333">
          <cell r="E333">
            <v>26</v>
          </cell>
        </row>
        <row r="334">
          <cell r="A334" t="str">
            <v>2040605</v>
          </cell>
        </row>
        <row r="335">
          <cell r="A335" t="str">
            <v>2040606</v>
          </cell>
        </row>
        <row r="335">
          <cell r="E335">
            <v>70</v>
          </cell>
        </row>
        <row r="336">
          <cell r="A336" t="str">
            <v>2040607</v>
          </cell>
        </row>
        <row r="336">
          <cell r="E336">
            <v>65</v>
          </cell>
        </row>
        <row r="337">
          <cell r="A337" t="str">
            <v>2040608</v>
          </cell>
        </row>
        <row r="338">
          <cell r="A338" t="str">
            <v>2040610</v>
          </cell>
        </row>
        <row r="338">
          <cell r="E338">
            <v>40</v>
          </cell>
        </row>
        <row r="339">
          <cell r="A339" t="str">
            <v>2040612</v>
          </cell>
        </row>
        <row r="339">
          <cell r="E339">
            <v>2</v>
          </cell>
        </row>
        <row r="340">
          <cell r="A340" t="str">
            <v>2040613</v>
          </cell>
        </row>
        <row r="340">
          <cell r="E340">
            <v>4</v>
          </cell>
        </row>
        <row r="341">
          <cell r="A341" t="str">
            <v>2040650</v>
          </cell>
        </row>
        <row r="341">
          <cell r="E341">
            <v>36</v>
          </cell>
        </row>
        <row r="342">
          <cell r="A342" t="str">
            <v>2040699</v>
          </cell>
        </row>
        <row r="342">
          <cell r="E342">
            <v>21</v>
          </cell>
        </row>
        <row r="343">
          <cell r="A343" t="str">
            <v>20407</v>
          </cell>
        </row>
        <row r="343">
          <cell r="E343">
            <v>51</v>
          </cell>
        </row>
        <row r="344">
          <cell r="A344" t="str">
            <v>2040701</v>
          </cell>
        </row>
        <row r="344">
          <cell r="E344">
            <v>0</v>
          </cell>
        </row>
        <row r="345">
          <cell r="A345" t="str">
            <v>2040702</v>
          </cell>
        </row>
        <row r="345">
          <cell r="E345">
            <v>0</v>
          </cell>
        </row>
        <row r="346">
          <cell r="A346" t="str">
            <v>2040703</v>
          </cell>
        </row>
        <row r="346">
          <cell r="E346">
            <v>0</v>
          </cell>
        </row>
        <row r="347">
          <cell r="A347" t="str">
            <v>2040704</v>
          </cell>
        </row>
        <row r="347">
          <cell r="E347">
            <v>51</v>
          </cell>
        </row>
        <row r="348">
          <cell r="A348" t="str">
            <v>2040705</v>
          </cell>
        </row>
        <row r="348">
          <cell r="E348">
            <v>0</v>
          </cell>
        </row>
        <row r="349">
          <cell r="A349" t="str">
            <v>2040706</v>
          </cell>
        </row>
        <row r="349">
          <cell r="E349">
            <v>0</v>
          </cell>
        </row>
        <row r="350">
          <cell r="A350" t="str">
            <v>2040707</v>
          </cell>
        </row>
        <row r="350">
          <cell r="E350">
            <v>0</v>
          </cell>
        </row>
        <row r="351">
          <cell r="A351" t="str">
            <v>2040750</v>
          </cell>
        </row>
        <row r="351">
          <cell r="E351">
            <v>0</v>
          </cell>
        </row>
        <row r="352">
          <cell r="A352" t="str">
            <v>2040799</v>
          </cell>
        </row>
        <row r="352">
          <cell r="E352">
            <v>0</v>
          </cell>
        </row>
        <row r="353">
          <cell r="A353" t="str">
            <v>20408</v>
          </cell>
        </row>
        <row r="353">
          <cell r="E353">
            <v>0</v>
          </cell>
        </row>
        <row r="354">
          <cell r="A354" t="str">
            <v>2040801</v>
          </cell>
        </row>
        <row r="355">
          <cell r="A355" t="str">
            <v>2040802</v>
          </cell>
        </row>
        <row r="356">
          <cell r="A356" t="str">
            <v>2040803</v>
          </cell>
        </row>
        <row r="357">
          <cell r="A357" t="str">
            <v>2040804</v>
          </cell>
        </row>
        <row r="358">
          <cell r="A358" t="str">
            <v>2040805</v>
          </cell>
        </row>
        <row r="359">
          <cell r="A359" t="str">
            <v>2040806</v>
          </cell>
        </row>
        <row r="360">
          <cell r="A360" t="str">
            <v>2040807</v>
          </cell>
        </row>
        <row r="361">
          <cell r="A361" t="str">
            <v>2040850</v>
          </cell>
        </row>
        <row r="362">
          <cell r="A362" t="str">
            <v>2040899</v>
          </cell>
        </row>
        <row r="363">
          <cell r="A363" t="str">
            <v>20409</v>
          </cell>
        </row>
        <row r="363">
          <cell r="E363">
            <v>0</v>
          </cell>
        </row>
        <row r="364">
          <cell r="A364" t="str">
            <v>2040901</v>
          </cell>
        </row>
        <row r="365">
          <cell r="A365" t="str">
            <v>2040902</v>
          </cell>
        </row>
        <row r="366">
          <cell r="A366" t="str">
            <v>2040903</v>
          </cell>
        </row>
        <row r="367">
          <cell r="A367" t="str">
            <v>2040904</v>
          </cell>
        </row>
        <row r="368">
          <cell r="A368" t="str">
            <v>2040905</v>
          </cell>
        </row>
        <row r="369">
          <cell r="A369" t="str">
            <v>2040950</v>
          </cell>
        </row>
        <row r="370">
          <cell r="A370" t="str">
            <v>2040999</v>
          </cell>
        </row>
        <row r="371">
          <cell r="A371" t="str">
            <v>20410</v>
          </cell>
        </row>
        <row r="371">
          <cell r="E371">
            <v>0</v>
          </cell>
        </row>
        <row r="372">
          <cell r="A372" t="str">
            <v>2041001</v>
          </cell>
        </row>
        <row r="373">
          <cell r="A373" t="str">
            <v>2041002</v>
          </cell>
        </row>
        <row r="374">
          <cell r="A374" t="str">
            <v>2041006</v>
          </cell>
        </row>
        <row r="375">
          <cell r="A375" t="str">
            <v>2041007</v>
          </cell>
        </row>
        <row r="376">
          <cell r="A376" t="str">
            <v>2041099</v>
          </cell>
        </row>
        <row r="377">
          <cell r="A377" t="str">
            <v>20499</v>
          </cell>
        </row>
        <row r="377">
          <cell r="E377">
            <v>22</v>
          </cell>
        </row>
        <row r="378">
          <cell r="A378">
            <v>2049902</v>
          </cell>
        </row>
        <row r="379">
          <cell r="A379" t="str">
            <v>2049999</v>
          </cell>
        </row>
        <row r="379">
          <cell r="E379">
            <v>22</v>
          </cell>
        </row>
        <row r="380">
          <cell r="A380" t="str">
            <v>205</v>
          </cell>
        </row>
        <row r="380">
          <cell r="E380">
            <v>21936</v>
          </cell>
        </row>
        <row r="381">
          <cell r="A381" t="str">
            <v>20501</v>
          </cell>
        </row>
        <row r="381">
          <cell r="E381">
            <v>321</v>
          </cell>
        </row>
        <row r="382">
          <cell r="A382" t="str">
            <v>2050101</v>
          </cell>
        </row>
        <row r="382">
          <cell r="E382">
            <v>327</v>
          </cell>
        </row>
        <row r="383">
          <cell r="A383" t="str">
            <v>2050102</v>
          </cell>
        </row>
        <row r="383">
          <cell r="E383">
            <v>-7</v>
          </cell>
        </row>
        <row r="384">
          <cell r="A384" t="str">
            <v>2050103</v>
          </cell>
        </row>
        <row r="385">
          <cell r="A385" t="str">
            <v>2050199</v>
          </cell>
        </row>
        <row r="385">
          <cell r="E385">
            <v>1</v>
          </cell>
        </row>
        <row r="386">
          <cell r="A386" t="str">
            <v>20502</v>
          </cell>
        </row>
        <row r="386">
          <cell r="E386">
            <v>19712</v>
          </cell>
        </row>
        <row r="387">
          <cell r="A387" t="str">
            <v>2050201</v>
          </cell>
        </row>
        <row r="387">
          <cell r="E387">
            <v>2351</v>
          </cell>
        </row>
        <row r="388">
          <cell r="A388" t="str">
            <v>2050202</v>
          </cell>
        </row>
        <row r="388">
          <cell r="E388">
            <v>9760</v>
          </cell>
        </row>
        <row r="389">
          <cell r="A389" t="str">
            <v>2050203</v>
          </cell>
        </row>
        <row r="389">
          <cell r="E389">
            <v>4833</v>
          </cell>
        </row>
        <row r="390">
          <cell r="A390" t="str">
            <v>2050204</v>
          </cell>
        </row>
        <row r="390">
          <cell r="E390">
            <v>2775</v>
          </cell>
        </row>
        <row r="391">
          <cell r="A391" t="str">
            <v>2050205</v>
          </cell>
        </row>
        <row r="392">
          <cell r="A392" t="str">
            <v>2050299</v>
          </cell>
        </row>
        <row r="392">
          <cell r="E392">
            <v>-7</v>
          </cell>
        </row>
        <row r="393">
          <cell r="A393" t="str">
            <v>20503</v>
          </cell>
        </row>
        <row r="393">
          <cell r="E393">
            <v>921</v>
          </cell>
        </row>
        <row r="394">
          <cell r="A394" t="str">
            <v>2050301</v>
          </cell>
        </row>
        <row r="394">
          <cell r="E394">
            <v>0</v>
          </cell>
        </row>
        <row r="395">
          <cell r="A395" t="str">
            <v>2050302</v>
          </cell>
        </row>
        <row r="395">
          <cell r="E395">
            <v>921</v>
          </cell>
        </row>
        <row r="396">
          <cell r="A396" t="str">
            <v>2050303</v>
          </cell>
        </row>
        <row r="396">
          <cell r="E396">
            <v>0</v>
          </cell>
        </row>
        <row r="397">
          <cell r="A397" t="str">
            <v>2050305</v>
          </cell>
        </row>
        <row r="397">
          <cell r="E397">
            <v>0</v>
          </cell>
        </row>
        <row r="398">
          <cell r="A398" t="str">
            <v>2050399</v>
          </cell>
        </row>
        <row r="398">
          <cell r="E398">
            <v>0</v>
          </cell>
        </row>
        <row r="399">
          <cell r="A399" t="str">
            <v>20504</v>
          </cell>
        </row>
        <row r="400">
          <cell r="A400" t="str">
            <v>2050401</v>
          </cell>
        </row>
        <row r="401">
          <cell r="A401" t="str">
            <v>2050402</v>
          </cell>
        </row>
        <row r="402">
          <cell r="A402" t="str">
            <v>2050403</v>
          </cell>
        </row>
        <row r="403">
          <cell r="A403" t="str">
            <v>2050404</v>
          </cell>
        </row>
        <row r="404">
          <cell r="A404" t="str">
            <v>2050499</v>
          </cell>
        </row>
        <row r="405">
          <cell r="A405" t="str">
            <v>20505</v>
          </cell>
        </row>
        <row r="406">
          <cell r="A406" t="str">
            <v>2050501</v>
          </cell>
        </row>
        <row r="407">
          <cell r="A407" t="str">
            <v>2050502</v>
          </cell>
        </row>
        <row r="408">
          <cell r="A408" t="str">
            <v>2050599</v>
          </cell>
        </row>
        <row r="409">
          <cell r="A409" t="str">
            <v>20506</v>
          </cell>
        </row>
        <row r="410">
          <cell r="A410" t="str">
            <v>2050601</v>
          </cell>
        </row>
        <row r="411">
          <cell r="A411" t="str">
            <v>2050602</v>
          </cell>
        </row>
        <row r="412">
          <cell r="A412" t="str">
            <v>2050699</v>
          </cell>
        </row>
        <row r="413">
          <cell r="A413" t="str">
            <v>20507</v>
          </cell>
        </row>
        <row r="413">
          <cell r="E413">
            <v>45</v>
          </cell>
        </row>
        <row r="414">
          <cell r="A414" t="str">
            <v>2050701</v>
          </cell>
        </row>
        <row r="414">
          <cell r="E414">
            <v>45</v>
          </cell>
        </row>
        <row r="415">
          <cell r="A415" t="str">
            <v>2050702</v>
          </cell>
        </row>
        <row r="415">
          <cell r="E415">
            <v>0</v>
          </cell>
        </row>
        <row r="416">
          <cell r="A416" t="str">
            <v>2050799</v>
          </cell>
        </row>
        <row r="416">
          <cell r="E416">
            <v>0</v>
          </cell>
        </row>
        <row r="417">
          <cell r="A417" t="str">
            <v>20508</v>
          </cell>
        </row>
        <row r="417">
          <cell r="E417">
            <v>437</v>
          </cell>
        </row>
        <row r="418">
          <cell r="A418" t="str">
            <v>2050801</v>
          </cell>
        </row>
        <row r="418">
          <cell r="E418">
            <v>193</v>
          </cell>
        </row>
        <row r="419">
          <cell r="A419" t="str">
            <v>2050802</v>
          </cell>
        </row>
        <row r="419">
          <cell r="E419">
            <v>244</v>
          </cell>
        </row>
        <row r="420">
          <cell r="A420" t="str">
            <v>2050803</v>
          </cell>
        </row>
        <row r="420">
          <cell r="E420">
            <v>0</v>
          </cell>
        </row>
        <row r="421">
          <cell r="A421" t="str">
            <v>2050804</v>
          </cell>
        </row>
        <row r="421">
          <cell r="E421">
            <v>0</v>
          </cell>
        </row>
        <row r="422">
          <cell r="A422" t="str">
            <v>2050899</v>
          </cell>
        </row>
        <row r="422">
          <cell r="E422">
            <v>0</v>
          </cell>
        </row>
        <row r="423">
          <cell r="A423" t="str">
            <v>20509</v>
          </cell>
        </row>
        <row r="423">
          <cell r="E423">
            <v>459</v>
          </cell>
        </row>
        <row r="424">
          <cell r="A424" t="str">
            <v>2050901</v>
          </cell>
        </row>
        <row r="424">
          <cell r="E424">
            <v>0</v>
          </cell>
        </row>
        <row r="425">
          <cell r="A425" t="str">
            <v>2050902</v>
          </cell>
        </row>
        <row r="425">
          <cell r="E425">
            <v>0</v>
          </cell>
        </row>
        <row r="426">
          <cell r="A426" t="str">
            <v>2050903</v>
          </cell>
        </row>
        <row r="426">
          <cell r="E426">
            <v>0</v>
          </cell>
        </row>
        <row r="427">
          <cell r="A427" t="str">
            <v>2050904</v>
          </cell>
        </row>
        <row r="427">
          <cell r="E427">
            <v>0</v>
          </cell>
        </row>
        <row r="428">
          <cell r="A428" t="str">
            <v>2050905</v>
          </cell>
        </row>
        <row r="428">
          <cell r="E428">
            <v>0</v>
          </cell>
        </row>
        <row r="429">
          <cell r="A429" t="str">
            <v>2050999</v>
          </cell>
        </row>
        <row r="429">
          <cell r="E429">
            <v>459</v>
          </cell>
        </row>
        <row r="430">
          <cell r="A430" t="str">
            <v>20599</v>
          </cell>
        </row>
        <row r="430">
          <cell r="E430">
            <v>41</v>
          </cell>
        </row>
        <row r="431">
          <cell r="A431">
            <v>2059999</v>
          </cell>
        </row>
        <row r="431">
          <cell r="E431">
            <v>41</v>
          </cell>
        </row>
        <row r="432">
          <cell r="A432" t="str">
            <v>206</v>
          </cell>
        </row>
        <row r="432">
          <cell r="E432">
            <v>1534</v>
          </cell>
        </row>
        <row r="433">
          <cell r="A433" t="str">
            <v>20601</v>
          </cell>
        </row>
        <row r="433">
          <cell r="E433">
            <v>125</v>
          </cell>
        </row>
        <row r="434">
          <cell r="A434" t="str">
            <v>2060101</v>
          </cell>
        </row>
        <row r="434">
          <cell r="E434">
            <v>125</v>
          </cell>
        </row>
        <row r="435">
          <cell r="A435" t="str">
            <v>2060102</v>
          </cell>
        </row>
        <row r="435">
          <cell r="E435">
            <v>0</v>
          </cell>
        </row>
        <row r="436">
          <cell r="A436" t="str">
            <v>2060103</v>
          </cell>
        </row>
        <row r="436">
          <cell r="E436">
            <v>0</v>
          </cell>
        </row>
        <row r="437">
          <cell r="A437" t="str">
            <v>2060199</v>
          </cell>
        </row>
        <row r="438">
          <cell r="A438" t="str">
            <v>20602</v>
          </cell>
        </row>
        <row r="439">
          <cell r="A439" t="str">
            <v>2060201</v>
          </cell>
        </row>
        <row r="440">
          <cell r="A440" t="str">
            <v>2060203</v>
          </cell>
        </row>
        <row r="441">
          <cell r="A441" t="str">
            <v>2060204</v>
          </cell>
        </row>
        <row r="442">
          <cell r="A442" t="str">
            <v>2060205</v>
          </cell>
        </row>
        <row r="443">
          <cell r="A443" t="str">
            <v>2060206</v>
          </cell>
        </row>
        <row r="444">
          <cell r="A444" t="str">
            <v>2060207</v>
          </cell>
        </row>
        <row r="445">
          <cell r="A445">
            <v>2060208</v>
          </cell>
        </row>
        <row r="446">
          <cell r="A446" t="str">
            <v>2060299</v>
          </cell>
        </row>
        <row r="447">
          <cell r="A447" t="str">
            <v>20603</v>
          </cell>
        </row>
        <row r="448">
          <cell r="A448" t="str">
            <v>2060301</v>
          </cell>
        </row>
        <row r="449">
          <cell r="A449" t="str">
            <v>2060302</v>
          </cell>
        </row>
        <row r="450">
          <cell r="A450" t="str">
            <v>2060303</v>
          </cell>
        </row>
        <row r="451">
          <cell r="A451" t="str">
            <v>2060304</v>
          </cell>
        </row>
        <row r="452">
          <cell r="A452" t="str">
            <v>2060399</v>
          </cell>
        </row>
        <row r="453">
          <cell r="A453" t="str">
            <v>20604</v>
          </cell>
        </row>
        <row r="453">
          <cell r="E453">
            <v>19</v>
          </cell>
        </row>
        <row r="454">
          <cell r="A454" t="str">
            <v>2060401</v>
          </cell>
        </row>
        <row r="454">
          <cell r="E454">
            <v>0</v>
          </cell>
        </row>
        <row r="455">
          <cell r="A455" t="str">
            <v>2060404</v>
          </cell>
        </row>
        <row r="455">
          <cell r="E455">
            <v>19</v>
          </cell>
        </row>
        <row r="456">
          <cell r="A456">
            <v>2060405</v>
          </cell>
        </row>
        <row r="456">
          <cell r="E456">
            <v>0</v>
          </cell>
        </row>
        <row r="457">
          <cell r="A457" t="str">
            <v>2060499</v>
          </cell>
        </row>
        <row r="458">
          <cell r="A458" t="str">
            <v>20605</v>
          </cell>
        </row>
        <row r="459">
          <cell r="A459" t="str">
            <v>2060501</v>
          </cell>
        </row>
        <row r="460">
          <cell r="A460" t="str">
            <v>2060502</v>
          </cell>
        </row>
        <row r="461">
          <cell r="A461" t="str">
            <v>2060503</v>
          </cell>
        </row>
        <row r="462">
          <cell r="A462" t="str">
            <v>2060599</v>
          </cell>
        </row>
        <row r="463">
          <cell r="A463" t="str">
            <v>20606</v>
          </cell>
        </row>
        <row r="463">
          <cell r="E463">
            <v>1</v>
          </cell>
        </row>
        <row r="464">
          <cell r="A464" t="str">
            <v>2060601</v>
          </cell>
        </row>
        <row r="465">
          <cell r="A465" t="str">
            <v>2060602</v>
          </cell>
        </row>
        <row r="466">
          <cell r="A466" t="str">
            <v>2060603</v>
          </cell>
        </row>
        <row r="467">
          <cell r="A467" t="str">
            <v>2060699</v>
          </cell>
        </row>
        <row r="467">
          <cell r="E467">
            <v>1</v>
          </cell>
        </row>
        <row r="468">
          <cell r="A468" t="str">
            <v>20607</v>
          </cell>
        </row>
        <row r="468">
          <cell r="E468">
            <v>36</v>
          </cell>
        </row>
        <row r="469">
          <cell r="A469" t="str">
            <v>2060701</v>
          </cell>
        </row>
        <row r="469">
          <cell r="E469">
            <v>0</v>
          </cell>
        </row>
        <row r="470">
          <cell r="A470" t="str">
            <v>2060702</v>
          </cell>
        </row>
        <row r="470">
          <cell r="E470">
            <v>36</v>
          </cell>
        </row>
        <row r="471">
          <cell r="A471" t="str">
            <v>2060703</v>
          </cell>
        </row>
        <row r="471">
          <cell r="E471">
            <v>0</v>
          </cell>
        </row>
        <row r="472">
          <cell r="A472" t="str">
            <v>2060704</v>
          </cell>
        </row>
        <row r="472">
          <cell r="E472">
            <v>0</v>
          </cell>
        </row>
        <row r="473">
          <cell r="A473" t="str">
            <v>2060705</v>
          </cell>
        </row>
        <row r="473">
          <cell r="E473">
            <v>0</v>
          </cell>
        </row>
        <row r="474">
          <cell r="A474" t="str">
            <v>2060799</v>
          </cell>
        </row>
        <row r="474">
          <cell r="E474">
            <v>0</v>
          </cell>
        </row>
        <row r="475">
          <cell r="A475" t="str">
            <v>20608</v>
          </cell>
        </row>
        <row r="476">
          <cell r="A476" t="str">
            <v>2060801</v>
          </cell>
        </row>
        <row r="477">
          <cell r="A477" t="str">
            <v>2060802</v>
          </cell>
        </row>
        <row r="478">
          <cell r="A478" t="str">
            <v>2060899</v>
          </cell>
        </row>
        <row r="479">
          <cell r="A479" t="str">
            <v>20609</v>
          </cell>
        </row>
        <row r="480">
          <cell r="A480" t="str">
            <v>2060901</v>
          </cell>
        </row>
        <row r="481">
          <cell r="A481" t="str">
            <v>2060902</v>
          </cell>
        </row>
        <row r="482">
          <cell r="A482" t="str">
            <v>2060999</v>
          </cell>
        </row>
        <row r="483">
          <cell r="A483" t="str">
            <v>20699</v>
          </cell>
        </row>
        <row r="483">
          <cell r="E483">
            <v>1353</v>
          </cell>
        </row>
        <row r="484">
          <cell r="A484" t="str">
            <v>2069901</v>
          </cell>
        </row>
        <row r="484">
          <cell r="E484">
            <v>0</v>
          </cell>
        </row>
        <row r="485">
          <cell r="A485" t="str">
            <v>2069902</v>
          </cell>
        </row>
        <row r="485">
          <cell r="E485">
            <v>0</v>
          </cell>
        </row>
        <row r="486">
          <cell r="A486" t="str">
            <v>2069903</v>
          </cell>
        </row>
        <row r="486">
          <cell r="E486">
            <v>0</v>
          </cell>
        </row>
        <row r="487">
          <cell r="A487" t="str">
            <v>2069999</v>
          </cell>
        </row>
        <row r="487">
          <cell r="E487">
            <v>1353</v>
          </cell>
        </row>
        <row r="488">
          <cell r="A488" t="str">
            <v>207</v>
          </cell>
        </row>
        <row r="488">
          <cell r="E488">
            <v>1127</v>
          </cell>
        </row>
        <row r="489">
          <cell r="A489" t="str">
            <v>20701</v>
          </cell>
        </row>
        <row r="489">
          <cell r="E489">
            <v>925</v>
          </cell>
        </row>
        <row r="490">
          <cell r="A490" t="str">
            <v>2070101</v>
          </cell>
        </row>
        <row r="490">
          <cell r="E490">
            <v>347</v>
          </cell>
        </row>
        <row r="491">
          <cell r="A491" t="str">
            <v>2070102</v>
          </cell>
        </row>
        <row r="491">
          <cell r="E491">
            <v>1</v>
          </cell>
        </row>
        <row r="492">
          <cell r="A492" t="str">
            <v>2070103</v>
          </cell>
        </row>
        <row r="493">
          <cell r="A493" t="str">
            <v>2070104</v>
          </cell>
        </row>
        <row r="494">
          <cell r="A494" t="str">
            <v>2070105</v>
          </cell>
        </row>
        <row r="495">
          <cell r="A495" t="str">
            <v>2070106</v>
          </cell>
        </row>
        <row r="496">
          <cell r="A496" t="str">
            <v>2070107</v>
          </cell>
        </row>
        <row r="496">
          <cell r="E496">
            <v>30</v>
          </cell>
        </row>
        <row r="497">
          <cell r="A497" t="str">
            <v>2070108</v>
          </cell>
        </row>
        <row r="498">
          <cell r="A498" t="str">
            <v>2070109</v>
          </cell>
        </row>
        <row r="498">
          <cell r="E498">
            <v>290</v>
          </cell>
        </row>
        <row r="499">
          <cell r="A499" t="str">
            <v>2070110</v>
          </cell>
        </row>
        <row r="500">
          <cell r="A500" t="str">
            <v>2070111</v>
          </cell>
        </row>
        <row r="500">
          <cell r="E500">
            <v>37</v>
          </cell>
        </row>
        <row r="501">
          <cell r="A501" t="str">
            <v>2070112</v>
          </cell>
        </row>
        <row r="501">
          <cell r="E501">
            <v>5</v>
          </cell>
        </row>
        <row r="502">
          <cell r="A502" t="str">
            <v>2070113</v>
          </cell>
        </row>
        <row r="502">
          <cell r="E502">
            <v>51</v>
          </cell>
        </row>
        <row r="503">
          <cell r="A503" t="str">
            <v>2070114</v>
          </cell>
        </row>
        <row r="504">
          <cell r="A504" t="str">
            <v>2070199</v>
          </cell>
        </row>
        <row r="504">
          <cell r="E504">
            <v>164</v>
          </cell>
        </row>
        <row r="505">
          <cell r="A505" t="str">
            <v>20702</v>
          </cell>
        </row>
        <row r="505">
          <cell r="E505">
            <v>6</v>
          </cell>
        </row>
        <row r="506">
          <cell r="A506" t="str">
            <v>2070201</v>
          </cell>
        </row>
        <row r="506">
          <cell r="E506">
            <v>0</v>
          </cell>
        </row>
        <row r="507">
          <cell r="A507" t="str">
            <v>2070202</v>
          </cell>
        </row>
        <row r="507">
          <cell r="E507">
            <v>0</v>
          </cell>
        </row>
        <row r="508">
          <cell r="A508" t="str">
            <v>2070203</v>
          </cell>
        </row>
        <row r="508">
          <cell r="E508">
            <v>0</v>
          </cell>
        </row>
        <row r="509">
          <cell r="A509" t="str">
            <v>2070204</v>
          </cell>
        </row>
        <row r="509">
          <cell r="E509">
            <v>4</v>
          </cell>
        </row>
        <row r="510">
          <cell r="A510" t="str">
            <v>2070205</v>
          </cell>
        </row>
        <row r="511">
          <cell r="A511" t="str">
            <v>2070206</v>
          </cell>
        </row>
        <row r="512">
          <cell r="A512" t="str">
            <v>2070299</v>
          </cell>
        </row>
        <row r="512">
          <cell r="E512">
            <v>2</v>
          </cell>
        </row>
        <row r="513">
          <cell r="A513" t="str">
            <v>20703</v>
          </cell>
        </row>
        <row r="513">
          <cell r="E513">
            <v>170</v>
          </cell>
        </row>
        <row r="514">
          <cell r="A514" t="str">
            <v>2070301</v>
          </cell>
        </row>
        <row r="514">
          <cell r="E514">
            <v>8</v>
          </cell>
        </row>
        <row r="515">
          <cell r="A515" t="str">
            <v>2070302</v>
          </cell>
        </row>
        <row r="515">
          <cell r="E515">
            <v>-5</v>
          </cell>
        </row>
        <row r="516">
          <cell r="A516" t="str">
            <v>2070303</v>
          </cell>
        </row>
        <row r="517">
          <cell r="A517" t="str">
            <v>2070304</v>
          </cell>
        </row>
        <row r="518">
          <cell r="A518" t="str">
            <v>2070305</v>
          </cell>
        </row>
        <row r="519">
          <cell r="A519" t="str">
            <v>2070306</v>
          </cell>
        </row>
        <row r="520">
          <cell r="A520" t="str">
            <v>2070307</v>
          </cell>
        </row>
        <row r="520">
          <cell r="E520">
            <v>97</v>
          </cell>
        </row>
        <row r="521">
          <cell r="A521" t="str">
            <v>2070308</v>
          </cell>
        </row>
        <row r="521">
          <cell r="E521">
            <v>70</v>
          </cell>
        </row>
        <row r="522">
          <cell r="A522" t="str">
            <v>2070309</v>
          </cell>
        </row>
        <row r="523">
          <cell r="A523" t="str">
            <v>2070399</v>
          </cell>
        </row>
        <row r="523">
          <cell r="E523">
            <v>0</v>
          </cell>
        </row>
        <row r="524">
          <cell r="A524" t="str">
            <v>20706</v>
          </cell>
        </row>
        <row r="525">
          <cell r="A525" t="str">
            <v>2070601</v>
          </cell>
        </row>
        <row r="526">
          <cell r="A526" t="str">
            <v>2070602</v>
          </cell>
        </row>
        <row r="527">
          <cell r="A527" t="str">
            <v>2070603</v>
          </cell>
        </row>
        <row r="528">
          <cell r="A528" t="str">
            <v>2070604</v>
          </cell>
        </row>
        <row r="529">
          <cell r="A529" t="str">
            <v>2070605</v>
          </cell>
        </row>
        <row r="530">
          <cell r="A530" t="str">
            <v>2070606</v>
          </cell>
        </row>
        <row r="531">
          <cell r="A531" t="str">
            <v>2070607</v>
          </cell>
        </row>
        <row r="532">
          <cell r="A532" t="str">
            <v>2070699</v>
          </cell>
        </row>
        <row r="533">
          <cell r="A533" t="str">
            <v>20708</v>
          </cell>
        </row>
        <row r="533">
          <cell r="E533">
            <v>13</v>
          </cell>
        </row>
        <row r="534">
          <cell r="A534" t="str">
            <v>2070801</v>
          </cell>
        </row>
        <row r="535">
          <cell r="A535" t="str">
            <v>2070802</v>
          </cell>
        </row>
        <row r="536">
          <cell r="A536" t="str">
            <v>2070803</v>
          </cell>
        </row>
        <row r="537">
          <cell r="A537" t="str">
            <v>2070806</v>
          </cell>
        </row>
        <row r="538">
          <cell r="A538" t="str">
            <v>2070807</v>
          </cell>
        </row>
        <row r="538">
          <cell r="E538">
            <v>4</v>
          </cell>
        </row>
        <row r="539">
          <cell r="A539" t="str">
            <v>2070808</v>
          </cell>
        </row>
        <row r="540">
          <cell r="A540" t="str">
            <v>2070899</v>
          </cell>
        </row>
        <row r="540">
          <cell r="E540">
            <v>9</v>
          </cell>
        </row>
        <row r="541">
          <cell r="A541" t="str">
            <v>20799</v>
          </cell>
        </row>
        <row r="541">
          <cell r="E541">
            <v>13</v>
          </cell>
        </row>
        <row r="542">
          <cell r="A542" t="str">
            <v>2079902</v>
          </cell>
        </row>
        <row r="542">
          <cell r="E542">
            <v>13</v>
          </cell>
        </row>
        <row r="543">
          <cell r="A543" t="str">
            <v>2079903</v>
          </cell>
        </row>
        <row r="543">
          <cell r="E543">
            <v>0</v>
          </cell>
        </row>
        <row r="544">
          <cell r="A544" t="str">
            <v>2079999</v>
          </cell>
        </row>
        <row r="545">
          <cell r="A545" t="str">
            <v>208</v>
          </cell>
        </row>
        <row r="545">
          <cell r="E545">
            <v>20234</v>
          </cell>
        </row>
        <row r="546">
          <cell r="A546" t="str">
            <v>20801</v>
          </cell>
        </row>
        <row r="546">
          <cell r="E546">
            <v>1397</v>
          </cell>
        </row>
        <row r="547">
          <cell r="A547" t="str">
            <v>2080101</v>
          </cell>
        </row>
        <row r="547">
          <cell r="E547">
            <v>891</v>
          </cell>
        </row>
        <row r="548">
          <cell r="A548" t="str">
            <v>2080102</v>
          </cell>
        </row>
        <row r="548">
          <cell r="E548">
            <v>88</v>
          </cell>
        </row>
        <row r="549">
          <cell r="A549" t="str">
            <v>2080103</v>
          </cell>
        </row>
        <row r="550">
          <cell r="A550" t="str">
            <v>2080104</v>
          </cell>
        </row>
        <row r="551">
          <cell r="A551" t="str">
            <v>2080105</v>
          </cell>
        </row>
        <row r="552">
          <cell r="A552" t="str">
            <v>2080106</v>
          </cell>
        </row>
        <row r="552">
          <cell r="E552">
            <v>5</v>
          </cell>
        </row>
        <row r="553">
          <cell r="A553" t="str">
            <v>2080107</v>
          </cell>
        </row>
        <row r="554">
          <cell r="A554" t="str">
            <v>2080108</v>
          </cell>
        </row>
        <row r="555">
          <cell r="A555" t="str">
            <v>2080109</v>
          </cell>
        </row>
        <row r="556">
          <cell r="A556" t="str">
            <v>2080110</v>
          </cell>
        </row>
        <row r="557">
          <cell r="A557" t="str">
            <v>2080111</v>
          </cell>
        </row>
        <row r="558">
          <cell r="A558" t="str">
            <v>2080112</v>
          </cell>
        </row>
        <row r="559">
          <cell r="A559">
            <v>2080113</v>
          </cell>
        </row>
        <row r="560">
          <cell r="A560">
            <v>2080114</v>
          </cell>
        </row>
        <row r="561">
          <cell r="A561">
            <v>2080115</v>
          </cell>
        </row>
        <row r="562">
          <cell r="A562">
            <v>2080116</v>
          </cell>
        </row>
        <row r="563">
          <cell r="A563">
            <v>2080150</v>
          </cell>
        </row>
        <row r="563">
          <cell r="E563">
            <v>264</v>
          </cell>
        </row>
        <row r="564">
          <cell r="A564" t="str">
            <v>2080199</v>
          </cell>
        </row>
        <row r="564">
          <cell r="E564">
            <v>149</v>
          </cell>
        </row>
        <row r="565">
          <cell r="A565" t="str">
            <v>20802</v>
          </cell>
        </row>
        <row r="565">
          <cell r="E565">
            <v>456</v>
          </cell>
        </row>
        <row r="566">
          <cell r="A566" t="str">
            <v>2080201</v>
          </cell>
        </row>
        <row r="566">
          <cell r="E566">
            <v>366</v>
          </cell>
        </row>
        <row r="567">
          <cell r="A567" t="str">
            <v>2080202</v>
          </cell>
        </row>
        <row r="567">
          <cell r="E567">
            <v>97</v>
          </cell>
        </row>
        <row r="568">
          <cell r="A568" t="str">
            <v>2080203</v>
          </cell>
        </row>
        <row r="569">
          <cell r="A569" t="str">
            <v>2080206</v>
          </cell>
        </row>
        <row r="569">
          <cell r="E569">
            <v>2</v>
          </cell>
        </row>
        <row r="570">
          <cell r="A570" t="str">
            <v>2080207</v>
          </cell>
        </row>
        <row r="571">
          <cell r="A571" t="str">
            <v>2080208</v>
          </cell>
        </row>
        <row r="571">
          <cell r="E571">
            <v>7</v>
          </cell>
        </row>
        <row r="572">
          <cell r="A572" t="str">
            <v>2080299</v>
          </cell>
        </row>
        <row r="572">
          <cell r="E572">
            <v>-16</v>
          </cell>
        </row>
        <row r="573">
          <cell r="A573" t="str">
            <v>20804</v>
          </cell>
        </row>
        <row r="574">
          <cell r="A574" t="str">
            <v>2080402</v>
          </cell>
        </row>
        <row r="575">
          <cell r="A575" t="str">
            <v>20805</v>
          </cell>
        </row>
        <row r="575">
          <cell r="E575">
            <v>10295</v>
          </cell>
        </row>
        <row r="576">
          <cell r="A576" t="str">
            <v>2080501</v>
          </cell>
        </row>
        <row r="576">
          <cell r="E576">
            <v>1395</v>
          </cell>
        </row>
        <row r="577">
          <cell r="A577" t="str">
            <v>2080502</v>
          </cell>
        </row>
        <row r="577">
          <cell r="E577">
            <v>2319</v>
          </cell>
        </row>
        <row r="578">
          <cell r="A578" t="str">
            <v>2080503</v>
          </cell>
        </row>
        <row r="579">
          <cell r="A579" t="str">
            <v>2080505</v>
          </cell>
        </row>
        <row r="579">
          <cell r="E579">
            <v>5315</v>
          </cell>
        </row>
        <row r="580">
          <cell r="A580" t="str">
            <v>2080506</v>
          </cell>
        </row>
        <row r="580">
          <cell r="E580">
            <v>849</v>
          </cell>
        </row>
        <row r="581">
          <cell r="A581" t="str">
            <v>2080507</v>
          </cell>
        </row>
        <row r="581">
          <cell r="E581">
            <v>417</v>
          </cell>
        </row>
        <row r="582">
          <cell r="A582">
            <v>2080508</v>
          </cell>
        </row>
        <row r="582">
          <cell r="E582">
            <v>0</v>
          </cell>
        </row>
        <row r="583">
          <cell r="A583" t="str">
            <v>2080599</v>
          </cell>
        </row>
        <row r="583">
          <cell r="E583">
            <v>0</v>
          </cell>
        </row>
        <row r="584">
          <cell r="A584" t="str">
            <v>20806</v>
          </cell>
        </row>
        <row r="584">
          <cell r="E584">
            <v>65</v>
          </cell>
        </row>
        <row r="585">
          <cell r="A585" t="str">
            <v>2080601</v>
          </cell>
        </row>
        <row r="585">
          <cell r="E585">
            <v>65</v>
          </cell>
        </row>
        <row r="586">
          <cell r="A586" t="str">
            <v>2080602</v>
          </cell>
        </row>
        <row r="586">
          <cell r="E586">
            <v>0</v>
          </cell>
        </row>
        <row r="587">
          <cell r="A587" t="str">
            <v>2080699</v>
          </cell>
        </row>
        <row r="587">
          <cell r="E587">
            <v>0</v>
          </cell>
        </row>
        <row r="588">
          <cell r="A588" t="str">
            <v>20807</v>
          </cell>
        </row>
        <row r="588">
          <cell r="E588">
            <v>1917</v>
          </cell>
        </row>
        <row r="589">
          <cell r="A589" t="str">
            <v>2080701</v>
          </cell>
        </row>
        <row r="589">
          <cell r="E589">
            <v>312</v>
          </cell>
        </row>
        <row r="590">
          <cell r="A590" t="str">
            <v>2080702</v>
          </cell>
        </row>
        <row r="590">
          <cell r="E590">
            <v>116</v>
          </cell>
        </row>
        <row r="591">
          <cell r="A591" t="str">
            <v>2080704</v>
          </cell>
        </row>
        <row r="591">
          <cell r="E591">
            <v>282</v>
          </cell>
        </row>
        <row r="592">
          <cell r="A592" t="str">
            <v>2080705</v>
          </cell>
        </row>
        <row r="592">
          <cell r="E592">
            <v>1142</v>
          </cell>
        </row>
        <row r="593">
          <cell r="A593" t="str">
            <v>2080709</v>
          </cell>
        </row>
        <row r="594">
          <cell r="A594" t="str">
            <v>2080711</v>
          </cell>
        </row>
        <row r="594">
          <cell r="E594">
            <v>65</v>
          </cell>
        </row>
        <row r="595">
          <cell r="A595" t="str">
            <v>2080712</v>
          </cell>
        </row>
        <row r="595">
          <cell r="E595">
            <v>0</v>
          </cell>
        </row>
        <row r="596">
          <cell r="A596" t="str">
            <v>2080713</v>
          </cell>
        </row>
        <row r="596">
          <cell r="E596">
            <v>0</v>
          </cell>
        </row>
        <row r="597">
          <cell r="A597" t="str">
            <v>2080799</v>
          </cell>
        </row>
        <row r="598">
          <cell r="A598" t="str">
            <v>20808</v>
          </cell>
        </row>
        <row r="598">
          <cell r="E598">
            <v>1732</v>
          </cell>
        </row>
        <row r="599">
          <cell r="A599" t="str">
            <v>2080801</v>
          </cell>
        </row>
        <row r="599">
          <cell r="E599">
            <v>752</v>
          </cell>
        </row>
        <row r="600">
          <cell r="A600" t="str">
            <v>2080802</v>
          </cell>
        </row>
        <row r="600">
          <cell r="E600">
            <v>35</v>
          </cell>
        </row>
        <row r="601">
          <cell r="A601" t="str">
            <v>2080803</v>
          </cell>
        </row>
        <row r="601">
          <cell r="E601">
            <v>23</v>
          </cell>
        </row>
        <row r="602">
          <cell r="A602" t="str">
            <v>2080804</v>
          </cell>
        </row>
        <row r="602">
          <cell r="E602">
            <v>29</v>
          </cell>
        </row>
        <row r="603">
          <cell r="A603" t="str">
            <v>2080805</v>
          </cell>
        </row>
        <row r="604">
          <cell r="A604" t="str">
            <v>2080806</v>
          </cell>
        </row>
        <row r="605">
          <cell r="A605" t="str">
            <v>2080807</v>
          </cell>
        </row>
        <row r="606">
          <cell r="A606" t="str">
            <v>2080808</v>
          </cell>
        </row>
        <row r="606">
          <cell r="E606">
            <v>130</v>
          </cell>
        </row>
        <row r="607">
          <cell r="A607" t="str">
            <v>2080899</v>
          </cell>
        </row>
        <row r="607">
          <cell r="E607">
            <v>763</v>
          </cell>
        </row>
        <row r="608">
          <cell r="A608" t="str">
            <v>20809</v>
          </cell>
        </row>
        <row r="608">
          <cell r="E608">
            <v>35</v>
          </cell>
        </row>
        <row r="609">
          <cell r="A609" t="str">
            <v>2080901</v>
          </cell>
        </row>
        <row r="609">
          <cell r="E609">
            <v>24</v>
          </cell>
        </row>
        <row r="610">
          <cell r="A610" t="str">
            <v>2080902</v>
          </cell>
        </row>
        <row r="611">
          <cell r="A611" t="str">
            <v>2080903</v>
          </cell>
        </row>
        <row r="612">
          <cell r="A612" t="str">
            <v>2080904</v>
          </cell>
        </row>
        <row r="613">
          <cell r="A613" t="str">
            <v>2080905</v>
          </cell>
        </row>
        <row r="613">
          <cell r="E613">
            <v>11</v>
          </cell>
        </row>
        <row r="614">
          <cell r="A614" t="str">
            <v>2080999</v>
          </cell>
        </row>
        <row r="615">
          <cell r="A615" t="str">
            <v>20810</v>
          </cell>
        </row>
        <row r="615">
          <cell r="E615">
            <v>-157</v>
          </cell>
        </row>
        <row r="616">
          <cell r="A616" t="str">
            <v>2081001</v>
          </cell>
        </row>
        <row r="616">
          <cell r="E616">
            <v>54</v>
          </cell>
        </row>
        <row r="617">
          <cell r="A617" t="str">
            <v>2081002</v>
          </cell>
        </row>
        <row r="617">
          <cell r="E617">
            <v>-249</v>
          </cell>
        </row>
        <row r="618">
          <cell r="A618" t="str">
            <v>2081003</v>
          </cell>
        </row>
        <row r="619">
          <cell r="A619" t="str">
            <v>2081004</v>
          </cell>
        </row>
        <row r="619">
          <cell r="E619">
            <v>326</v>
          </cell>
        </row>
        <row r="620">
          <cell r="A620" t="str">
            <v>2081005</v>
          </cell>
        </row>
        <row r="621">
          <cell r="A621" t="str">
            <v>2081006</v>
          </cell>
        </row>
        <row r="621">
          <cell r="E621">
            <v>-288</v>
          </cell>
        </row>
        <row r="622">
          <cell r="A622" t="str">
            <v>2081099</v>
          </cell>
        </row>
        <row r="623">
          <cell r="A623" t="str">
            <v>20811</v>
          </cell>
        </row>
        <row r="623">
          <cell r="E623">
            <v>475</v>
          </cell>
        </row>
        <row r="624">
          <cell r="A624" t="str">
            <v>2081101</v>
          </cell>
        </row>
        <row r="624">
          <cell r="E624">
            <v>118</v>
          </cell>
        </row>
        <row r="625">
          <cell r="A625" t="str">
            <v>2081102</v>
          </cell>
        </row>
        <row r="626">
          <cell r="A626" t="str">
            <v>2081103</v>
          </cell>
        </row>
        <row r="627">
          <cell r="A627" t="str">
            <v>2081104</v>
          </cell>
        </row>
        <row r="627">
          <cell r="E627">
            <v>-14</v>
          </cell>
        </row>
        <row r="628">
          <cell r="A628" t="str">
            <v>2081105</v>
          </cell>
        </row>
        <row r="628">
          <cell r="E628">
            <v>46</v>
          </cell>
        </row>
        <row r="629">
          <cell r="A629" t="str">
            <v>2081106</v>
          </cell>
        </row>
        <row r="630">
          <cell r="A630" t="str">
            <v>2081107</v>
          </cell>
        </row>
        <row r="630">
          <cell r="E630">
            <v>326</v>
          </cell>
        </row>
        <row r="631">
          <cell r="A631" t="str">
            <v>2081199</v>
          </cell>
        </row>
        <row r="631">
          <cell r="E631">
            <v>-1</v>
          </cell>
        </row>
        <row r="632">
          <cell r="A632" t="str">
            <v>20816</v>
          </cell>
        </row>
        <row r="632">
          <cell r="E632">
            <v>76</v>
          </cell>
        </row>
        <row r="633">
          <cell r="A633" t="str">
            <v>2081601</v>
          </cell>
        </row>
        <row r="633">
          <cell r="E633">
            <v>71</v>
          </cell>
        </row>
        <row r="634">
          <cell r="A634" t="str">
            <v>2081602</v>
          </cell>
        </row>
        <row r="634">
          <cell r="E634">
            <v>5</v>
          </cell>
        </row>
        <row r="635">
          <cell r="A635" t="str">
            <v>2081603</v>
          </cell>
        </row>
        <row r="636">
          <cell r="A636" t="str">
            <v>2081699</v>
          </cell>
        </row>
        <row r="636">
          <cell r="E636">
            <v>0</v>
          </cell>
        </row>
        <row r="637">
          <cell r="A637" t="str">
            <v>20819</v>
          </cell>
        </row>
        <row r="637">
          <cell r="E637">
            <v>2234</v>
          </cell>
        </row>
        <row r="638">
          <cell r="A638" t="str">
            <v>2081901</v>
          </cell>
        </row>
        <row r="638">
          <cell r="E638">
            <v>519</v>
          </cell>
        </row>
        <row r="639">
          <cell r="A639" t="str">
            <v>2081902</v>
          </cell>
        </row>
        <row r="639">
          <cell r="E639">
            <v>1715</v>
          </cell>
        </row>
        <row r="640">
          <cell r="A640" t="str">
            <v>20820</v>
          </cell>
        </row>
        <row r="640">
          <cell r="E640">
            <v>159</v>
          </cell>
        </row>
        <row r="641">
          <cell r="A641" t="str">
            <v>2082001</v>
          </cell>
        </row>
        <row r="641">
          <cell r="E641">
            <v>157</v>
          </cell>
        </row>
        <row r="642">
          <cell r="A642" t="str">
            <v>2082002</v>
          </cell>
        </row>
        <row r="642">
          <cell r="E642">
            <v>2</v>
          </cell>
        </row>
        <row r="643">
          <cell r="A643" t="str">
            <v>20821</v>
          </cell>
        </row>
        <row r="643">
          <cell r="E643">
            <v>1321</v>
          </cell>
        </row>
        <row r="644">
          <cell r="A644" t="str">
            <v>2082101</v>
          </cell>
        </row>
        <row r="644">
          <cell r="E644">
            <v>457</v>
          </cell>
        </row>
        <row r="645">
          <cell r="A645" t="str">
            <v>2082102</v>
          </cell>
        </row>
        <row r="645">
          <cell r="E645">
            <v>864</v>
          </cell>
        </row>
        <row r="646">
          <cell r="A646" t="str">
            <v>20824</v>
          </cell>
        </row>
        <row r="646">
          <cell r="E646">
            <v>0</v>
          </cell>
        </row>
        <row r="647">
          <cell r="A647" t="str">
            <v>2082401</v>
          </cell>
        </row>
        <row r="647">
          <cell r="E647">
            <v>0</v>
          </cell>
        </row>
        <row r="648">
          <cell r="A648" t="str">
            <v>2082402</v>
          </cell>
        </row>
        <row r="648">
          <cell r="E648">
            <v>0</v>
          </cell>
        </row>
        <row r="649">
          <cell r="A649" t="str">
            <v>20825</v>
          </cell>
        </row>
        <row r="649">
          <cell r="E649">
            <v>6</v>
          </cell>
        </row>
        <row r="650">
          <cell r="A650" t="str">
            <v>2082501</v>
          </cell>
        </row>
        <row r="650">
          <cell r="E650">
            <v>1</v>
          </cell>
        </row>
        <row r="651">
          <cell r="A651" t="str">
            <v>2082502</v>
          </cell>
        </row>
        <row r="651">
          <cell r="E651">
            <v>5</v>
          </cell>
        </row>
        <row r="652">
          <cell r="A652" t="str">
            <v>20826</v>
          </cell>
        </row>
        <row r="652">
          <cell r="E652">
            <v>145</v>
          </cell>
        </row>
        <row r="653">
          <cell r="A653" t="str">
            <v>2082601</v>
          </cell>
        </row>
        <row r="653">
          <cell r="E653">
            <v>0</v>
          </cell>
        </row>
        <row r="654">
          <cell r="A654" t="str">
            <v>2082602</v>
          </cell>
        </row>
        <row r="654">
          <cell r="E654">
            <v>145</v>
          </cell>
        </row>
        <row r="655">
          <cell r="A655" t="str">
            <v>2082699</v>
          </cell>
        </row>
        <row r="655">
          <cell r="E655">
            <v>0</v>
          </cell>
        </row>
        <row r="656">
          <cell r="A656" t="str">
            <v>20827</v>
          </cell>
        </row>
        <row r="657">
          <cell r="A657" t="str">
            <v>2082701</v>
          </cell>
        </row>
        <row r="658">
          <cell r="A658" t="str">
            <v>2082702</v>
          </cell>
        </row>
        <row r="659">
          <cell r="A659" t="str">
            <v>2082703</v>
          </cell>
        </row>
        <row r="660">
          <cell r="A660" t="str">
            <v>2082799</v>
          </cell>
        </row>
        <row r="661">
          <cell r="A661" t="str">
            <v>20828</v>
          </cell>
        </row>
        <row r="661">
          <cell r="E661">
            <v>55</v>
          </cell>
        </row>
        <row r="662">
          <cell r="A662" t="str">
            <v>2082801</v>
          </cell>
        </row>
        <row r="662">
          <cell r="E662">
            <v>49</v>
          </cell>
        </row>
        <row r="663">
          <cell r="A663" t="str">
            <v>2082802</v>
          </cell>
        </row>
        <row r="664">
          <cell r="A664" t="str">
            <v>2082803</v>
          </cell>
        </row>
        <row r="665">
          <cell r="A665" t="str">
            <v>2082804</v>
          </cell>
        </row>
        <row r="665">
          <cell r="E665">
            <v>-8</v>
          </cell>
        </row>
        <row r="666">
          <cell r="A666" t="str">
            <v>2082805</v>
          </cell>
        </row>
        <row r="667">
          <cell r="A667">
            <v>2082806</v>
          </cell>
        </row>
        <row r="668">
          <cell r="A668" t="str">
            <v>2082850</v>
          </cell>
        </row>
        <row r="668">
          <cell r="E668">
            <v>35</v>
          </cell>
        </row>
        <row r="669">
          <cell r="A669" t="str">
            <v>2082899</v>
          </cell>
        </row>
        <row r="669">
          <cell r="E669">
            <v>-21</v>
          </cell>
        </row>
        <row r="670">
          <cell r="A670" t="str">
            <v>20830</v>
          </cell>
        </row>
        <row r="670">
          <cell r="E670">
            <v>21</v>
          </cell>
        </row>
        <row r="671">
          <cell r="A671" t="str">
            <v>2083001</v>
          </cell>
        </row>
        <row r="671">
          <cell r="E671">
            <v>21</v>
          </cell>
        </row>
        <row r="672">
          <cell r="A672" t="str">
            <v>2083099</v>
          </cell>
        </row>
        <row r="672">
          <cell r="E672">
            <v>0</v>
          </cell>
        </row>
        <row r="673">
          <cell r="A673" t="str">
            <v>20899</v>
          </cell>
        </row>
        <row r="673">
          <cell r="E673">
            <v>2</v>
          </cell>
        </row>
        <row r="674">
          <cell r="A674" t="str">
            <v>2089999</v>
          </cell>
        </row>
        <row r="674">
          <cell r="E674">
            <v>2</v>
          </cell>
        </row>
        <row r="675">
          <cell r="A675" t="str">
            <v>210</v>
          </cell>
        </row>
        <row r="675">
          <cell r="E675">
            <v>10287</v>
          </cell>
        </row>
        <row r="676">
          <cell r="A676" t="str">
            <v>21001</v>
          </cell>
        </row>
        <row r="676">
          <cell r="E676">
            <v>390</v>
          </cell>
        </row>
        <row r="677">
          <cell r="A677" t="str">
            <v>2100101</v>
          </cell>
        </row>
        <row r="677">
          <cell r="E677">
            <v>488</v>
          </cell>
        </row>
        <row r="678">
          <cell r="A678" t="str">
            <v>2100102</v>
          </cell>
        </row>
        <row r="678">
          <cell r="E678">
            <v>-46</v>
          </cell>
        </row>
        <row r="679">
          <cell r="A679" t="str">
            <v>2100103</v>
          </cell>
        </row>
        <row r="680">
          <cell r="A680" t="str">
            <v>2100199</v>
          </cell>
        </row>
        <row r="680">
          <cell r="E680">
            <v>-52</v>
          </cell>
        </row>
        <row r="681">
          <cell r="A681" t="str">
            <v>21002</v>
          </cell>
        </row>
        <row r="681">
          <cell r="E681">
            <v>1781</v>
          </cell>
        </row>
        <row r="682">
          <cell r="A682" t="str">
            <v>2100201</v>
          </cell>
        </row>
        <row r="682">
          <cell r="E682">
            <v>1320</v>
          </cell>
        </row>
        <row r="683">
          <cell r="A683" t="str">
            <v>2100202</v>
          </cell>
        </row>
        <row r="683">
          <cell r="E683">
            <v>461</v>
          </cell>
        </row>
        <row r="684">
          <cell r="A684" t="str">
            <v>2100203</v>
          </cell>
        </row>
        <row r="685">
          <cell r="A685" t="str">
            <v>2100204</v>
          </cell>
        </row>
        <row r="686">
          <cell r="A686" t="str">
            <v>2100205</v>
          </cell>
        </row>
        <row r="687">
          <cell r="A687" t="str">
            <v>2100206</v>
          </cell>
        </row>
        <row r="688">
          <cell r="A688" t="str">
            <v>2100207</v>
          </cell>
        </row>
        <row r="689">
          <cell r="A689" t="str">
            <v>2100208</v>
          </cell>
        </row>
        <row r="690">
          <cell r="A690" t="str">
            <v>2100209</v>
          </cell>
        </row>
        <row r="691">
          <cell r="A691" t="str">
            <v>2100210</v>
          </cell>
        </row>
        <row r="692">
          <cell r="A692" t="str">
            <v>2100211</v>
          </cell>
        </row>
        <row r="693">
          <cell r="A693" t="str">
            <v>2100212</v>
          </cell>
        </row>
        <row r="694">
          <cell r="A694" t="str">
            <v>2100213</v>
          </cell>
        </row>
        <row r="695">
          <cell r="A695" t="str">
            <v>2100299</v>
          </cell>
        </row>
        <row r="696">
          <cell r="A696" t="str">
            <v>21003</v>
          </cell>
        </row>
        <row r="696">
          <cell r="E696">
            <v>1418</v>
          </cell>
        </row>
        <row r="697">
          <cell r="A697" t="str">
            <v>2100301</v>
          </cell>
        </row>
        <row r="698">
          <cell r="A698" t="str">
            <v>2100302</v>
          </cell>
        </row>
        <row r="698">
          <cell r="E698">
            <v>1389</v>
          </cell>
        </row>
        <row r="699">
          <cell r="A699" t="str">
            <v>2100399</v>
          </cell>
        </row>
        <row r="699">
          <cell r="E699">
            <v>29</v>
          </cell>
        </row>
        <row r="700">
          <cell r="A700" t="str">
            <v>21004</v>
          </cell>
        </row>
        <row r="700">
          <cell r="E700">
            <v>1731</v>
          </cell>
        </row>
        <row r="701">
          <cell r="A701" t="str">
            <v>2100401</v>
          </cell>
        </row>
        <row r="701">
          <cell r="E701">
            <v>307</v>
          </cell>
        </row>
        <row r="702">
          <cell r="A702" t="str">
            <v>2100402</v>
          </cell>
        </row>
        <row r="702">
          <cell r="E702">
            <v>120</v>
          </cell>
        </row>
        <row r="703">
          <cell r="A703" t="str">
            <v>2100403</v>
          </cell>
        </row>
        <row r="703">
          <cell r="E703">
            <v>334</v>
          </cell>
        </row>
        <row r="704">
          <cell r="A704" t="str">
            <v>2100404</v>
          </cell>
        </row>
        <row r="705">
          <cell r="A705" t="str">
            <v>2100405</v>
          </cell>
        </row>
        <row r="705">
          <cell r="E705">
            <v>-11</v>
          </cell>
        </row>
        <row r="706">
          <cell r="A706" t="str">
            <v>2100406</v>
          </cell>
        </row>
        <row r="707">
          <cell r="A707" t="str">
            <v>2100407</v>
          </cell>
        </row>
        <row r="708">
          <cell r="A708" t="str">
            <v>2100408</v>
          </cell>
        </row>
        <row r="708">
          <cell r="E708">
            <v>947</v>
          </cell>
        </row>
        <row r="709">
          <cell r="A709" t="str">
            <v>2100409</v>
          </cell>
        </row>
        <row r="709">
          <cell r="E709">
            <v>80</v>
          </cell>
        </row>
        <row r="710">
          <cell r="A710" t="str">
            <v>2100410</v>
          </cell>
        </row>
        <row r="710">
          <cell r="E710">
            <v>-2</v>
          </cell>
        </row>
        <row r="711">
          <cell r="A711">
            <v>2100499</v>
          </cell>
        </row>
        <row r="711">
          <cell r="E711">
            <v>-44</v>
          </cell>
        </row>
        <row r="712">
          <cell r="A712" t="str">
            <v>21007</v>
          </cell>
        </row>
        <row r="712">
          <cell r="E712">
            <v>380</v>
          </cell>
        </row>
        <row r="713">
          <cell r="A713" t="str">
            <v>2100716</v>
          </cell>
        </row>
        <row r="714">
          <cell r="A714" t="str">
            <v>2100717</v>
          </cell>
        </row>
        <row r="714">
          <cell r="E714">
            <v>60</v>
          </cell>
        </row>
        <row r="715">
          <cell r="A715" t="str">
            <v>2100799</v>
          </cell>
        </row>
        <row r="715">
          <cell r="E715">
            <v>320</v>
          </cell>
        </row>
        <row r="716">
          <cell r="A716" t="str">
            <v>21011</v>
          </cell>
        </row>
        <row r="716">
          <cell r="E716">
            <v>3684</v>
          </cell>
        </row>
        <row r="717">
          <cell r="A717" t="str">
            <v>2101101</v>
          </cell>
        </row>
        <row r="717">
          <cell r="E717">
            <v>720</v>
          </cell>
        </row>
        <row r="718">
          <cell r="A718" t="str">
            <v>2101102</v>
          </cell>
        </row>
        <row r="718">
          <cell r="E718">
            <v>1230</v>
          </cell>
        </row>
        <row r="719">
          <cell r="A719" t="str">
            <v>2101103</v>
          </cell>
        </row>
        <row r="719">
          <cell r="E719">
            <v>1598</v>
          </cell>
        </row>
        <row r="720">
          <cell r="A720" t="str">
            <v>2101199</v>
          </cell>
        </row>
        <row r="720">
          <cell r="E720">
            <v>136</v>
          </cell>
        </row>
        <row r="721">
          <cell r="A721" t="str">
            <v>21012</v>
          </cell>
        </row>
        <row r="721">
          <cell r="E721">
            <v>178</v>
          </cell>
        </row>
        <row r="722">
          <cell r="A722" t="str">
            <v>2101201</v>
          </cell>
        </row>
        <row r="722">
          <cell r="E722">
            <v>0</v>
          </cell>
        </row>
        <row r="723">
          <cell r="A723" t="str">
            <v>2101202</v>
          </cell>
        </row>
        <row r="723">
          <cell r="E723">
            <v>178</v>
          </cell>
        </row>
        <row r="724">
          <cell r="A724" t="str">
            <v>2101299</v>
          </cell>
        </row>
        <row r="724">
          <cell r="E724">
            <v>0</v>
          </cell>
        </row>
        <row r="725">
          <cell r="A725" t="str">
            <v>21013</v>
          </cell>
        </row>
        <row r="725">
          <cell r="E725">
            <v>57</v>
          </cell>
        </row>
        <row r="726">
          <cell r="A726" t="str">
            <v>2101301</v>
          </cell>
        </row>
        <row r="726">
          <cell r="E726">
            <v>57</v>
          </cell>
        </row>
        <row r="727">
          <cell r="A727" t="str">
            <v>2101302</v>
          </cell>
        </row>
        <row r="727">
          <cell r="E727">
            <v>0</v>
          </cell>
        </row>
        <row r="728">
          <cell r="A728" t="str">
            <v>2101399</v>
          </cell>
        </row>
        <row r="728">
          <cell r="E728">
            <v>0</v>
          </cell>
        </row>
        <row r="729">
          <cell r="A729" t="str">
            <v>21014</v>
          </cell>
        </row>
        <row r="729">
          <cell r="E729">
            <v>3</v>
          </cell>
        </row>
        <row r="730">
          <cell r="A730" t="str">
            <v>2101401</v>
          </cell>
        </row>
        <row r="730">
          <cell r="E730">
            <v>3</v>
          </cell>
        </row>
        <row r="731">
          <cell r="A731" t="str">
            <v>2101499</v>
          </cell>
        </row>
        <row r="731">
          <cell r="E731">
            <v>0</v>
          </cell>
        </row>
        <row r="732">
          <cell r="A732" t="str">
            <v>21015</v>
          </cell>
        </row>
        <row r="732">
          <cell r="E732">
            <v>210</v>
          </cell>
        </row>
        <row r="733">
          <cell r="A733" t="str">
            <v>2101501</v>
          </cell>
        </row>
        <row r="733">
          <cell r="E733">
            <v>191</v>
          </cell>
        </row>
        <row r="734">
          <cell r="A734" t="str">
            <v>2101502</v>
          </cell>
        </row>
        <row r="735">
          <cell r="A735" t="str">
            <v>2101503</v>
          </cell>
        </row>
        <row r="736">
          <cell r="A736" t="str">
            <v>2101504</v>
          </cell>
        </row>
        <row r="736">
          <cell r="E736">
            <v>8</v>
          </cell>
        </row>
        <row r="737">
          <cell r="A737" t="str">
            <v>2101505</v>
          </cell>
        </row>
        <row r="737">
          <cell r="E737">
            <v>11</v>
          </cell>
        </row>
        <row r="738">
          <cell r="A738" t="str">
            <v>2101506</v>
          </cell>
        </row>
        <row r="738">
          <cell r="E738">
            <v>0</v>
          </cell>
        </row>
        <row r="739">
          <cell r="A739" t="str">
            <v>2101550</v>
          </cell>
        </row>
        <row r="739">
          <cell r="E739">
            <v>0</v>
          </cell>
        </row>
        <row r="740">
          <cell r="A740" t="str">
            <v>2101599</v>
          </cell>
        </row>
        <row r="740">
          <cell r="E740">
            <v>0</v>
          </cell>
        </row>
        <row r="741">
          <cell r="A741" t="str">
            <v>21016</v>
          </cell>
        </row>
        <row r="741">
          <cell r="E741">
            <v>-2</v>
          </cell>
        </row>
        <row r="742">
          <cell r="A742" t="str">
            <v>2101601</v>
          </cell>
        </row>
        <row r="742">
          <cell r="E742">
            <v>-2</v>
          </cell>
        </row>
        <row r="743">
          <cell r="A743">
            <v>21017</v>
          </cell>
        </row>
        <row r="744">
          <cell r="A744">
            <v>2101701</v>
          </cell>
        </row>
        <row r="745">
          <cell r="A745">
            <v>2101702</v>
          </cell>
        </row>
        <row r="746">
          <cell r="A746">
            <v>2101703</v>
          </cell>
        </row>
        <row r="747">
          <cell r="A747">
            <v>2101704</v>
          </cell>
        </row>
        <row r="748">
          <cell r="A748">
            <v>2101799</v>
          </cell>
        </row>
        <row r="749">
          <cell r="A749">
            <v>21018</v>
          </cell>
        </row>
        <row r="750">
          <cell r="A750">
            <v>2101801</v>
          </cell>
        </row>
        <row r="751">
          <cell r="A751">
            <v>2101802</v>
          </cell>
        </row>
        <row r="752">
          <cell r="A752">
            <v>2101803</v>
          </cell>
        </row>
        <row r="753">
          <cell r="A753">
            <v>2101899</v>
          </cell>
        </row>
        <row r="754">
          <cell r="A754" t="str">
            <v>21099</v>
          </cell>
        </row>
        <row r="754">
          <cell r="E754">
            <v>457</v>
          </cell>
        </row>
        <row r="755">
          <cell r="A755">
            <v>2109999</v>
          </cell>
        </row>
        <row r="755">
          <cell r="E755">
            <v>457</v>
          </cell>
        </row>
        <row r="756">
          <cell r="A756" t="str">
            <v>211</v>
          </cell>
        </row>
        <row r="756">
          <cell r="E756">
            <v>-301</v>
          </cell>
        </row>
        <row r="757">
          <cell r="A757" t="str">
            <v>21101</v>
          </cell>
        </row>
        <row r="757">
          <cell r="E757">
            <v>5</v>
          </cell>
        </row>
        <row r="758">
          <cell r="A758" t="str">
            <v>2110101</v>
          </cell>
        </row>
        <row r="758">
          <cell r="E758">
            <v>0</v>
          </cell>
        </row>
        <row r="759">
          <cell r="A759" t="str">
            <v>2110102</v>
          </cell>
        </row>
        <row r="759">
          <cell r="E759">
            <v>5</v>
          </cell>
        </row>
        <row r="760">
          <cell r="A760" t="str">
            <v>2110103</v>
          </cell>
        </row>
        <row r="760">
          <cell r="E760">
            <v>0</v>
          </cell>
        </row>
        <row r="761">
          <cell r="A761" t="str">
            <v>2110104</v>
          </cell>
        </row>
        <row r="761">
          <cell r="E761">
            <v>0</v>
          </cell>
        </row>
        <row r="762">
          <cell r="A762" t="str">
            <v>2110105</v>
          </cell>
        </row>
        <row r="762">
          <cell r="E762">
            <v>0</v>
          </cell>
        </row>
        <row r="763">
          <cell r="A763" t="str">
            <v>2110106</v>
          </cell>
        </row>
        <row r="763">
          <cell r="E763">
            <v>0</v>
          </cell>
        </row>
        <row r="764">
          <cell r="A764" t="str">
            <v>2110107</v>
          </cell>
        </row>
        <row r="764">
          <cell r="E764">
            <v>0</v>
          </cell>
        </row>
        <row r="765">
          <cell r="A765" t="str">
            <v>2110108</v>
          </cell>
        </row>
        <row r="765">
          <cell r="E765">
            <v>0</v>
          </cell>
        </row>
        <row r="766">
          <cell r="A766" t="str">
            <v>2110199</v>
          </cell>
        </row>
        <row r="766">
          <cell r="E766">
            <v>0</v>
          </cell>
        </row>
        <row r="767">
          <cell r="A767" t="str">
            <v>21102</v>
          </cell>
        </row>
        <row r="767">
          <cell r="E767">
            <v>0</v>
          </cell>
        </row>
        <row r="768">
          <cell r="A768" t="str">
            <v>2110203</v>
          </cell>
        </row>
        <row r="768">
          <cell r="E768">
            <v>0</v>
          </cell>
        </row>
        <row r="769">
          <cell r="A769" t="str">
            <v>2110204</v>
          </cell>
        </row>
        <row r="769">
          <cell r="E769">
            <v>0</v>
          </cell>
        </row>
        <row r="770">
          <cell r="A770" t="str">
            <v>2110299</v>
          </cell>
        </row>
        <row r="771">
          <cell r="A771" t="str">
            <v>21103</v>
          </cell>
        </row>
        <row r="771">
          <cell r="E771">
            <v>469</v>
          </cell>
        </row>
        <row r="772">
          <cell r="A772" t="str">
            <v>2110301</v>
          </cell>
        </row>
        <row r="773">
          <cell r="A773" t="str">
            <v>2110302</v>
          </cell>
        </row>
        <row r="773">
          <cell r="E773">
            <v>240</v>
          </cell>
        </row>
        <row r="774">
          <cell r="A774" t="str">
            <v>2110303</v>
          </cell>
        </row>
        <row r="775">
          <cell r="A775" t="str">
            <v>2110304</v>
          </cell>
        </row>
        <row r="776">
          <cell r="A776" t="str">
            <v>2110305</v>
          </cell>
        </row>
        <row r="777">
          <cell r="A777" t="str">
            <v>2110306</v>
          </cell>
        </row>
        <row r="778">
          <cell r="A778" t="str">
            <v>2110307</v>
          </cell>
        </row>
        <row r="778">
          <cell r="E778">
            <v>196</v>
          </cell>
        </row>
        <row r="779">
          <cell r="A779" t="str">
            <v>2110399</v>
          </cell>
        </row>
        <row r="779">
          <cell r="E779">
            <v>33</v>
          </cell>
        </row>
        <row r="780">
          <cell r="A780" t="str">
            <v>21104</v>
          </cell>
        </row>
        <row r="780">
          <cell r="E780">
            <v>-992</v>
          </cell>
        </row>
        <row r="781">
          <cell r="A781" t="str">
            <v>2110401</v>
          </cell>
        </row>
        <row r="781">
          <cell r="E781">
            <v>412</v>
          </cell>
        </row>
        <row r="782">
          <cell r="A782" t="str">
            <v>2110402</v>
          </cell>
        </row>
        <row r="783">
          <cell r="A783" t="str">
            <v>2110404</v>
          </cell>
        </row>
        <row r="783">
          <cell r="E783">
            <v>-1454</v>
          </cell>
        </row>
        <row r="784">
          <cell r="A784" t="str">
            <v>2110405</v>
          </cell>
        </row>
        <row r="784">
          <cell r="E784">
            <v>-5</v>
          </cell>
        </row>
        <row r="785">
          <cell r="A785" t="str">
            <v>2110406</v>
          </cell>
        </row>
        <row r="786">
          <cell r="A786" t="str">
            <v>2110499</v>
          </cell>
        </row>
        <row r="786">
          <cell r="E786">
            <v>55</v>
          </cell>
        </row>
        <row r="787">
          <cell r="A787" t="str">
            <v>21105</v>
          </cell>
        </row>
        <row r="787">
          <cell r="E787">
            <v>298</v>
          </cell>
        </row>
        <row r="788">
          <cell r="A788" t="str">
            <v>2110501</v>
          </cell>
        </row>
        <row r="788">
          <cell r="E788">
            <v>290</v>
          </cell>
        </row>
        <row r="789">
          <cell r="A789" t="str">
            <v>2110502</v>
          </cell>
        </row>
        <row r="789">
          <cell r="E789">
            <v>8</v>
          </cell>
        </row>
        <row r="790">
          <cell r="A790" t="str">
            <v>2110503</v>
          </cell>
        </row>
        <row r="790">
          <cell r="E790">
            <v>0</v>
          </cell>
        </row>
        <row r="791">
          <cell r="A791" t="str">
            <v>2110506</v>
          </cell>
        </row>
        <row r="791">
          <cell r="E791">
            <v>0</v>
          </cell>
        </row>
        <row r="792">
          <cell r="A792" t="str">
            <v>2110507</v>
          </cell>
        </row>
        <row r="792">
          <cell r="E792">
            <v>0</v>
          </cell>
        </row>
        <row r="793">
          <cell r="A793" t="str">
            <v>2110599</v>
          </cell>
        </row>
        <row r="793">
          <cell r="E793">
            <v>0</v>
          </cell>
        </row>
        <row r="794">
          <cell r="A794" t="str">
            <v>21106</v>
          </cell>
        </row>
        <row r="794">
          <cell r="E794">
            <v>0</v>
          </cell>
        </row>
        <row r="795">
          <cell r="A795" t="str">
            <v>2110602</v>
          </cell>
        </row>
        <row r="796">
          <cell r="A796" t="str">
            <v>2110603</v>
          </cell>
        </row>
        <row r="797">
          <cell r="A797" t="str">
            <v>2110604</v>
          </cell>
        </row>
        <row r="798">
          <cell r="A798" t="str">
            <v>2110605</v>
          </cell>
        </row>
        <row r="799">
          <cell r="A799" t="str">
            <v>2110699</v>
          </cell>
        </row>
        <row r="800">
          <cell r="A800" t="str">
            <v>21107</v>
          </cell>
        </row>
        <row r="801">
          <cell r="A801" t="str">
            <v>2110704</v>
          </cell>
        </row>
        <row r="802">
          <cell r="A802" t="str">
            <v>2110799</v>
          </cell>
        </row>
        <row r="803">
          <cell r="A803" t="str">
            <v>21108</v>
          </cell>
        </row>
        <row r="804">
          <cell r="A804" t="str">
            <v>2110804</v>
          </cell>
        </row>
        <row r="805">
          <cell r="A805" t="str">
            <v>2110899</v>
          </cell>
        </row>
        <row r="806">
          <cell r="A806" t="str">
            <v>21109</v>
          </cell>
        </row>
        <row r="807">
          <cell r="A807">
            <v>2110901</v>
          </cell>
        </row>
        <row r="808">
          <cell r="A808" t="str">
            <v>21110</v>
          </cell>
        </row>
        <row r="809">
          <cell r="A809">
            <v>2111001</v>
          </cell>
        </row>
        <row r="810">
          <cell r="A810" t="str">
            <v>21111</v>
          </cell>
        </row>
        <row r="810">
          <cell r="E810">
            <v>0</v>
          </cell>
        </row>
        <row r="811">
          <cell r="A811" t="str">
            <v>2111101</v>
          </cell>
        </row>
        <row r="812">
          <cell r="A812" t="str">
            <v>2111102</v>
          </cell>
        </row>
        <row r="813">
          <cell r="A813" t="str">
            <v>2111103</v>
          </cell>
        </row>
        <row r="814">
          <cell r="A814" t="str">
            <v>2111104</v>
          </cell>
        </row>
        <row r="815">
          <cell r="A815" t="str">
            <v>2111199</v>
          </cell>
        </row>
        <row r="816">
          <cell r="A816" t="str">
            <v>21112</v>
          </cell>
        </row>
        <row r="816">
          <cell r="E816">
            <v>-81</v>
          </cell>
        </row>
        <row r="817">
          <cell r="A817" t="str">
            <v>2111201</v>
          </cell>
        </row>
        <row r="817">
          <cell r="E817">
            <v>-81</v>
          </cell>
        </row>
        <row r="818">
          <cell r="A818" t="str">
            <v>21113</v>
          </cell>
        </row>
        <row r="819">
          <cell r="A819" t="str">
            <v>2111301</v>
          </cell>
        </row>
        <row r="820">
          <cell r="A820" t="str">
            <v>21114</v>
          </cell>
        </row>
        <row r="820">
          <cell r="E820">
            <v>0</v>
          </cell>
        </row>
        <row r="821">
          <cell r="A821" t="str">
            <v>2111401</v>
          </cell>
        </row>
        <row r="822">
          <cell r="A822" t="str">
            <v>2111402</v>
          </cell>
        </row>
        <row r="823">
          <cell r="A823" t="str">
            <v>2111403</v>
          </cell>
        </row>
        <row r="824">
          <cell r="A824" t="str">
            <v>2111404</v>
          </cell>
        </row>
        <row r="825">
          <cell r="A825" t="str">
            <v>2111405</v>
          </cell>
        </row>
        <row r="826">
          <cell r="A826" t="str">
            <v>2111406</v>
          </cell>
        </row>
        <row r="827">
          <cell r="A827" t="str">
            <v>2111407</v>
          </cell>
        </row>
        <row r="828">
          <cell r="A828" t="str">
            <v>2111408</v>
          </cell>
        </row>
        <row r="829">
          <cell r="A829" t="str">
            <v>2111409</v>
          </cell>
        </row>
        <row r="830">
          <cell r="A830" t="str">
            <v>2111410</v>
          </cell>
        </row>
        <row r="831">
          <cell r="A831" t="str">
            <v>2111411</v>
          </cell>
        </row>
        <row r="832">
          <cell r="A832" t="str">
            <v>2111413</v>
          </cell>
        </row>
        <row r="833">
          <cell r="A833" t="str">
            <v>2111450</v>
          </cell>
        </row>
        <row r="834">
          <cell r="A834" t="str">
            <v>2111499</v>
          </cell>
        </row>
        <row r="835">
          <cell r="A835" t="str">
            <v>21199</v>
          </cell>
        </row>
        <row r="836">
          <cell r="A836" t="str">
            <v>2119999</v>
          </cell>
        </row>
        <row r="837">
          <cell r="A837" t="str">
            <v>212</v>
          </cell>
        </row>
        <row r="837">
          <cell r="E837">
            <v>17262</v>
          </cell>
        </row>
        <row r="838">
          <cell r="A838" t="str">
            <v>21201</v>
          </cell>
        </row>
        <row r="838">
          <cell r="E838">
            <v>1455</v>
          </cell>
        </row>
        <row r="839">
          <cell r="A839" t="str">
            <v>2120101</v>
          </cell>
        </row>
        <row r="839">
          <cell r="E839">
            <v>855</v>
          </cell>
        </row>
        <row r="840">
          <cell r="A840" t="str">
            <v>2120102</v>
          </cell>
        </row>
        <row r="840">
          <cell r="E840">
            <v>600</v>
          </cell>
        </row>
        <row r="841">
          <cell r="A841" t="str">
            <v>2120103</v>
          </cell>
        </row>
        <row r="841">
          <cell r="E841">
            <v>0</v>
          </cell>
        </row>
        <row r="842">
          <cell r="A842" t="str">
            <v>2120104</v>
          </cell>
        </row>
        <row r="843">
          <cell r="A843" t="str">
            <v>2120105</v>
          </cell>
        </row>
        <row r="843">
          <cell r="E843">
            <v>0</v>
          </cell>
        </row>
        <row r="844">
          <cell r="A844" t="str">
            <v>2120106</v>
          </cell>
        </row>
        <row r="844">
          <cell r="E844">
            <v>0</v>
          </cell>
        </row>
        <row r="845">
          <cell r="A845" t="str">
            <v>2120107</v>
          </cell>
        </row>
        <row r="845">
          <cell r="E845">
            <v>0</v>
          </cell>
        </row>
        <row r="846">
          <cell r="A846" t="str">
            <v>2120109</v>
          </cell>
        </row>
        <row r="846">
          <cell r="E846">
            <v>0</v>
          </cell>
        </row>
        <row r="847">
          <cell r="A847" t="str">
            <v>2120110</v>
          </cell>
        </row>
        <row r="847">
          <cell r="E847">
            <v>0</v>
          </cell>
        </row>
        <row r="848">
          <cell r="A848" t="str">
            <v>2120199</v>
          </cell>
        </row>
        <row r="848">
          <cell r="E848">
            <v>0</v>
          </cell>
        </row>
        <row r="849">
          <cell r="A849" t="str">
            <v>21202</v>
          </cell>
        </row>
        <row r="849">
          <cell r="E849">
            <v>4</v>
          </cell>
        </row>
        <row r="850">
          <cell r="A850">
            <v>2120201</v>
          </cell>
        </row>
        <row r="850">
          <cell r="E850">
            <v>4</v>
          </cell>
        </row>
        <row r="851">
          <cell r="A851" t="str">
            <v>21203</v>
          </cell>
        </row>
        <row r="851">
          <cell r="E851">
            <v>14824</v>
          </cell>
        </row>
        <row r="852">
          <cell r="A852" t="str">
            <v>2120303</v>
          </cell>
        </row>
        <row r="852">
          <cell r="E852">
            <v>14830</v>
          </cell>
        </row>
        <row r="853">
          <cell r="A853" t="str">
            <v>2120399</v>
          </cell>
        </row>
        <row r="853">
          <cell r="E853">
            <v>-6</v>
          </cell>
        </row>
        <row r="854">
          <cell r="A854" t="str">
            <v>21205</v>
          </cell>
        </row>
        <row r="854">
          <cell r="E854">
            <v>520</v>
          </cell>
        </row>
        <row r="855">
          <cell r="A855">
            <v>2120501</v>
          </cell>
        </row>
        <row r="855">
          <cell r="E855">
            <v>520</v>
          </cell>
        </row>
        <row r="856">
          <cell r="A856" t="str">
            <v>21206</v>
          </cell>
        </row>
        <row r="856">
          <cell r="E856">
            <v>0</v>
          </cell>
        </row>
        <row r="857">
          <cell r="A857">
            <v>2120601</v>
          </cell>
        </row>
        <row r="857">
          <cell r="E857">
            <v>0</v>
          </cell>
        </row>
        <row r="858">
          <cell r="A858" t="str">
            <v>21299</v>
          </cell>
        </row>
        <row r="858">
          <cell r="E858">
            <v>459</v>
          </cell>
        </row>
        <row r="859">
          <cell r="A859">
            <v>2129999</v>
          </cell>
        </row>
        <row r="859">
          <cell r="E859">
            <v>459</v>
          </cell>
        </row>
        <row r="860">
          <cell r="A860" t="str">
            <v>213</v>
          </cell>
        </row>
        <row r="860">
          <cell r="E860">
            <v>55129</v>
          </cell>
        </row>
        <row r="861">
          <cell r="A861" t="str">
            <v>21301</v>
          </cell>
        </row>
        <row r="861">
          <cell r="E861">
            <v>14091</v>
          </cell>
        </row>
        <row r="862">
          <cell r="A862" t="str">
            <v>2130101</v>
          </cell>
        </row>
        <row r="862">
          <cell r="E862">
            <v>371</v>
          </cell>
        </row>
        <row r="863">
          <cell r="A863" t="str">
            <v>2130102</v>
          </cell>
        </row>
        <row r="863">
          <cell r="E863">
            <v>-31</v>
          </cell>
        </row>
        <row r="864">
          <cell r="A864" t="str">
            <v>2130103</v>
          </cell>
        </row>
        <row r="865">
          <cell r="A865" t="str">
            <v>2130104</v>
          </cell>
        </row>
        <row r="865">
          <cell r="E865">
            <v>1806</v>
          </cell>
        </row>
        <row r="866">
          <cell r="A866" t="str">
            <v>2130105</v>
          </cell>
        </row>
        <row r="867">
          <cell r="A867" t="str">
            <v>2130106</v>
          </cell>
        </row>
        <row r="867">
          <cell r="E867">
            <v>340</v>
          </cell>
        </row>
        <row r="868">
          <cell r="A868" t="str">
            <v>2130108</v>
          </cell>
        </row>
        <row r="868">
          <cell r="E868">
            <v>52</v>
          </cell>
        </row>
        <row r="869">
          <cell r="A869" t="str">
            <v>2130109</v>
          </cell>
        </row>
        <row r="869">
          <cell r="E869">
            <v>-3</v>
          </cell>
        </row>
        <row r="870">
          <cell r="A870" t="str">
            <v>2130110</v>
          </cell>
        </row>
        <row r="871">
          <cell r="A871" t="str">
            <v>2130111</v>
          </cell>
        </row>
        <row r="872">
          <cell r="A872" t="str">
            <v>2130112</v>
          </cell>
        </row>
        <row r="873">
          <cell r="A873" t="str">
            <v>2130114</v>
          </cell>
        </row>
        <row r="874">
          <cell r="A874" t="str">
            <v>2130119</v>
          </cell>
        </row>
        <row r="875">
          <cell r="A875" t="str">
            <v>2130120</v>
          </cell>
        </row>
        <row r="875">
          <cell r="E875">
            <v>1332</v>
          </cell>
        </row>
        <row r="876">
          <cell r="A876" t="str">
            <v>2130121</v>
          </cell>
        </row>
        <row r="876">
          <cell r="E876">
            <v>60</v>
          </cell>
        </row>
        <row r="877">
          <cell r="A877" t="str">
            <v>2130122</v>
          </cell>
        </row>
        <row r="877">
          <cell r="E877">
            <v>329</v>
          </cell>
        </row>
        <row r="878">
          <cell r="A878" t="str">
            <v>2130124</v>
          </cell>
        </row>
        <row r="879">
          <cell r="A879" t="str">
            <v>2130125</v>
          </cell>
        </row>
        <row r="879">
          <cell r="E879">
            <v>-2</v>
          </cell>
        </row>
        <row r="880">
          <cell r="A880" t="str">
            <v>2130126</v>
          </cell>
        </row>
        <row r="880">
          <cell r="E880">
            <v>-89</v>
          </cell>
        </row>
        <row r="881">
          <cell r="A881" t="str">
            <v>2130135</v>
          </cell>
        </row>
        <row r="881">
          <cell r="E881">
            <v>386</v>
          </cell>
        </row>
        <row r="882">
          <cell r="A882" t="str">
            <v>2130142</v>
          </cell>
        </row>
        <row r="883">
          <cell r="A883" t="str">
            <v>2130148</v>
          </cell>
        </row>
        <row r="883">
          <cell r="E883">
            <v>-1</v>
          </cell>
        </row>
        <row r="884">
          <cell r="A884" t="str">
            <v>2130152</v>
          </cell>
        </row>
        <row r="884">
          <cell r="E884">
            <v>3</v>
          </cell>
        </row>
        <row r="885">
          <cell r="A885" t="str">
            <v>2130153</v>
          </cell>
        </row>
        <row r="885">
          <cell r="E885">
            <v>9607</v>
          </cell>
        </row>
        <row r="886">
          <cell r="A886" t="str">
            <v>2130199</v>
          </cell>
        </row>
        <row r="886">
          <cell r="E886">
            <v>-69</v>
          </cell>
        </row>
        <row r="887">
          <cell r="A887" t="str">
            <v>21302</v>
          </cell>
        </row>
        <row r="887">
          <cell r="E887">
            <v>4219</v>
          </cell>
        </row>
        <row r="888">
          <cell r="A888" t="str">
            <v>2130201</v>
          </cell>
        </row>
        <row r="888">
          <cell r="E888">
            <v>709</v>
          </cell>
        </row>
        <row r="889">
          <cell r="A889" t="str">
            <v>2130202</v>
          </cell>
        </row>
        <row r="890">
          <cell r="A890" t="str">
            <v>2130203</v>
          </cell>
        </row>
        <row r="891">
          <cell r="A891" t="str">
            <v>2130204</v>
          </cell>
        </row>
        <row r="891">
          <cell r="E891">
            <v>1747</v>
          </cell>
        </row>
        <row r="892">
          <cell r="A892" t="str">
            <v>2130205</v>
          </cell>
        </row>
        <row r="892">
          <cell r="E892">
            <v>-220</v>
          </cell>
        </row>
        <row r="893">
          <cell r="A893" t="str">
            <v>2130206</v>
          </cell>
        </row>
        <row r="893">
          <cell r="E893">
            <v>-6</v>
          </cell>
        </row>
        <row r="894">
          <cell r="A894" t="str">
            <v>2130207</v>
          </cell>
        </row>
        <row r="894">
          <cell r="E894">
            <v>57</v>
          </cell>
        </row>
        <row r="895">
          <cell r="A895" t="str">
            <v>2130209</v>
          </cell>
        </row>
        <row r="895">
          <cell r="E895">
            <v>1698</v>
          </cell>
        </row>
        <row r="896">
          <cell r="A896" t="str">
            <v>2130210</v>
          </cell>
        </row>
        <row r="897">
          <cell r="A897" t="str">
            <v>2130211</v>
          </cell>
        </row>
        <row r="898">
          <cell r="A898" t="str">
            <v>2130212</v>
          </cell>
        </row>
        <row r="899">
          <cell r="A899" t="str">
            <v>2130213</v>
          </cell>
        </row>
        <row r="900">
          <cell r="A900" t="str">
            <v>2130217</v>
          </cell>
        </row>
        <row r="901">
          <cell r="A901" t="str">
            <v>2130220</v>
          </cell>
        </row>
        <row r="902">
          <cell r="A902" t="str">
            <v>2130221</v>
          </cell>
        </row>
        <row r="903">
          <cell r="A903" t="str">
            <v>2130223</v>
          </cell>
        </row>
        <row r="904">
          <cell r="A904" t="str">
            <v>2130226</v>
          </cell>
        </row>
        <row r="905">
          <cell r="A905" t="str">
            <v>2130227</v>
          </cell>
        </row>
        <row r="906">
          <cell r="A906" t="str">
            <v>2130232</v>
          </cell>
        </row>
        <row r="907">
          <cell r="A907" t="str">
            <v>2130234</v>
          </cell>
        </row>
        <row r="907">
          <cell r="E907">
            <v>-99</v>
          </cell>
        </row>
        <row r="908">
          <cell r="A908" t="str">
            <v>2130235</v>
          </cell>
        </row>
        <row r="909">
          <cell r="A909" t="str">
            <v>2130236</v>
          </cell>
        </row>
        <row r="910">
          <cell r="A910" t="str">
            <v>2130237</v>
          </cell>
        </row>
        <row r="911">
          <cell r="A911">
            <v>2130238</v>
          </cell>
        </row>
        <row r="911">
          <cell r="E911">
            <v>279</v>
          </cell>
        </row>
        <row r="912">
          <cell r="A912" t="str">
            <v>2130299</v>
          </cell>
        </row>
        <row r="912">
          <cell r="E912">
            <v>54</v>
          </cell>
        </row>
        <row r="913">
          <cell r="A913" t="str">
            <v>21303</v>
          </cell>
        </row>
        <row r="913">
          <cell r="E913">
            <v>15143</v>
          </cell>
        </row>
        <row r="914">
          <cell r="A914" t="str">
            <v>2130301</v>
          </cell>
        </row>
        <row r="914">
          <cell r="E914">
            <v>237</v>
          </cell>
        </row>
        <row r="915">
          <cell r="A915" t="str">
            <v>2130302</v>
          </cell>
        </row>
        <row r="916">
          <cell r="A916" t="str">
            <v>2130303</v>
          </cell>
        </row>
        <row r="917">
          <cell r="A917" t="str">
            <v>2130304</v>
          </cell>
        </row>
        <row r="918">
          <cell r="A918" t="str">
            <v>2130305</v>
          </cell>
        </row>
        <row r="918">
          <cell r="E918">
            <v>10844</v>
          </cell>
        </row>
        <row r="919">
          <cell r="A919" t="str">
            <v>2130306</v>
          </cell>
        </row>
        <row r="919">
          <cell r="E919">
            <v>1835</v>
          </cell>
        </row>
        <row r="920">
          <cell r="A920" t="str">
            <v>2130307</v>
          </cell>
        </row>
        <row r="921">
          <cell r="A921" t="str">
            <v>2130308</v>
          </cell>
        </row>
        <row r="921">
          <cell r="E921">
            <v>56</v>
          </cell>
        </row>
        <row r="922">
          <cell r="A922" t="str">
            <v>2130309</v>
          </cell>
        </row>
        <row r="923">
          <cell r="A923" t="str">
            <v>2130310</v>
          </cell>
        </row>
        <row r="923">
          <cell r="E923">
            <v>896</v>
          </cell>
        </row>
        <row r="924">
          <cell r="A924" t="str">
            <v>2130311</v>
          </cell>
        </row>
        <row r="924">
          <cell r="E924">
            <v>54</v>
          </cell>
        </row>
        <row r="925">
          <cell r="A925" t="str">
            <v>2130312</v>
          </cell>
        </row>
        <row r="926">
          <cell r="A926" t="str">
            <v>2130313</v>
          </cell>
        </row>
        <row r="927">
          <cell r="A927" t="str">
            <v>2130314</v>
          </cell>
        </row>
        <row r="927">
          <cell r="E927">
            <v>60</v>
          </cell>
        </row>
        <row r="928">
          <cell r="A928" t="str">
            <v>2130315</v>
          </cell>
        </row>
        <row r="928">
          <cell r="E928">
            <v>875</v>
          </cell>
        </row>
        <row r="929">
          <cell r="A929" t="str">
            <v>2130316</v>
          </cell>
        </row>
        <row r="929">
          <cell r="E929">
            <v>147</v>
          </cell>
        </row>
        <row r="930">
          <cell r="A930" t="str">
            <v>2130317</v>
          </cell>
        </row>
        <row r="931">
          <cell r="A931" t="str">
            <v>2130318</v>
          </cell>
        </row>
        <row r="932">
          <cell r="A932" t="str">
            <v>2130319</v>
          </cell>
        </row>
        <row r="933">
          <cell r="A933" t="str">
            <v>2130321</v>
          </cell>
        </row>
        <row r="934">
          <cell r="A934" t="str">
            <v>2130322</v>
          </cell>
        </row>
        <row r="935">
          <cell r="A935" t="str">
            <v>2130333</v>
          </cell>
        </row>
        <row r="936">
          <cell r="A936" t="str">
            <v>2130334</v>
          </cell>
        </row>
        <row r="937">
          <cell r="A937" t="str">
            <v>2130335</v>
          </cell>
        </row>
        <row r="937">
          <cell r="E937">
            <v>129</v>
          </cell>
        </row>
        <row r="938">
          <cell r="A938" t="str">
            <v>2130336</v>
          </cell>
        </row>
        <row r="939">
          <cell r="A939" t="str">
            <v>2130337</v>
          </cell>
        </row>
        <row r="940">
          <cell r="A940" t="str">
            <v>2130399</v>
          </cell>
        </row>
        <row r="940">
          <cell r="E940">
            <v>10</v>
          </cell>
        </row>
        <row r="941">
          <cell r="A941" t="str">
            <v>21305</v>
          </cell>
        </row>
        <row r="941">
          <cell r="E941">
            <v>18730</v>
          </cell>
        </row>
        <row r="942">
          <cell r="A942" t="str">
            <v>2130501</v>
          </cell>
        </row>
        <row r="942">
          <cell r="E942">
            <v>79</v>
          </cell>
        </row>
        <row r="943">
          <cell r="A943" t="str">
            <v>2130502</v>
          </cell>
        </row>
        <row r="943">
          <cell r="E943">
            <v>41</v>
          </cell>
        </row>
        <row r="944">
          <cell r="A944" t="str">
            <v>2130503</v>
          </cell>
        </row>
        <row r="945">
          <cell r="A945" t="str">
            <v>2130504</v>
          </cell>
        </row>
        <row r="945">
          <cell r="E945">
            <v>9898</v>
          </cell>
        </row>
        <row r="946">
          <cell r="A946" t="str">
            <v>2130505</v>
          </cell>
        </row>
        <row r="946">
          <cell r="E946">
            <v>7360</v>
          </cell>
        </row>
        <row r="947">
          <cell r="A947" t="str">
            <v>2130506</v>
          </cell>
        </row>
        <row r="947">
          <cell r="E947">
            <v>21</v>
          </cell>
        </row>
        <row r="948">
          <cell r="A948" t="str">
            <v>2130507</v>
          </cell>
        </row>
        <row r="948">
          <cell r="E948">
            <v>-2</v>
          </cell>
        </row>
        <row r="949">
          <cell r="A949" t="str">
            <v>2130508</v>
          </cell>
        </row>
        <row r="950">
          <cell r="A950" t="str">
            <v>2130550</v>
          </cell>
        </row>
        <row r="950">
          <cell r="E950">
            <v>35</v>
          </cell>
        </row>
        <row r="951">
          <cell r="A951" t="str">
            <v>2130599</v>
          </cell>
        </row>
        <row r="951">
          <cell r="E951">
            <v>1298</v>
          </cell>
        </row>
        <row r="952">
          <cell r="A952" t="str">
            <v>21307</v>
          </cell>
        </row>
        <row r="952">
          <cell r="E952">
            <v>2817</v>
          </cell>
        </row>
        <row r="953">
          <cell r="A953" t="str">
            <v>2130701</v>
          </cell>
        </row>
        <row r="953">
          <cell r="E953">
            <v>312</v>
          </cell>
        </row>
        <row r="954">
          <cell r="A954" t="str">
            <v>2130704</v>
          </cell>
        </row>
        <row r="955">
          <cell r="A955" t="str">
            <v>2130705</v>
          </cell>
        </row>
        <row r="955">
          <cell r="E955">
            <v>2640</v>
          </cell>
        </row>
        <row r="956">
          <cell r="A956" t="str">
            <v>2130706</v>
          </cell>
        </row>
        <row r="956">
          <cell r="E956">
            <v>-135</v>
          </cell>
        </row>
        <row r="957">
          <cell r="A957" t="str">
            <v>2130707</v>
          </cell>
        </row>
        <row r="958">
          <cell r="A958" t="str">
            <v>2130799</v>
          </cell>
        </row>
        <row r="959">
          <cell r="A959" t="str">
            <v>21308</v>
          </cell>
        </row>
        <row r="959">
          <cell r="E959">
            <v>67</v>
          </cell>
        </row>
        <row r="960">
          <cell r="A960" t="str">
            <v>2130801</v>
          </cell>
        </row>
        <row r="961">
          <cell r="A961" t="str">
            <v>2130802</v>
          </cell>
        </row>
        <row r="962">
          <cell r="A962" t="str">
            <v>2130803</v>
          </cell>
        </row>
        <row r="962">
          <cell r="E962">
            <v>8</v>
          </cell>
        </row>
        <row r="963">
          <cell r="A963" t="str">
            <v>2130804</v>
          </cell>
        </row>
        <row r="963">
          <cell r="E963">
            <v>58</v>
          </cell>
        </row>
        <row r="964">
          <cell r="A964" t="str">
            <v>2130805</v>
          </cell>
        </row>
        <row r="965">
          <cell r="A965" t="str">
            <v>2130899</v>
          </cell>
        </row>
        <row r="965">
          <cell r="E965">
            <v>1</v>
          </cell>
        </row>
        <row r="966">
          <cell r="A966" t="str">
            <v>21309</v>
          </cell>
        </row>
        <row r="967">
          <cell r="A967" t="str">
            <v>2130901</v>
          </cell>
        </row>
        <row r="968">
          <cell r="A968" t="str">
            <v>2130999</v>
          </cell>
        </row>
        <row r="969">
          <cell r="A969" t="str">
            <v>21399</v>
          </cell>
        </row>
        <row r="969">
          <cell r="E969">
            <v>62</v>
          </cell>
        </row>
        <row r="970">
          <cell r="A970" t="str">
            <v>2139901</v>
          </cell>
        </row>
        <row r="971">
          <cell r="A971" t="str">
            <v>2139999</v>
          </cell>
        </row>
        <row r="971">
          <cell r="E971">
            <v>62</v>
          </cell>
        </row>
        <row r="972">
          <cell r="A972" t="str">
            <v>214</v>
          </cell>
        </row>
        <row r="972">
          <cell r="E972">
            <v>4586</v>
          </cell>
        </row>
        <row r="973">
          <cell r="A973" t="str">
            <v>21401</v>
          </cell>
        </row>
        <row r="973">
          <cell r="E973">
            <v>4586</v>
          </cell>
        </row>
        <row r="974">
          <cell r="A974" t="str">
            <v>2140101</v>
          </cell>
        </row>
        <row r="974">
          <cell r="E974">
            <v>277</v>
          </cell>
        </row>
        <row r="975">
          <cell r="A975" t="str">
            <v>2140102</v>
          </cell>
        </row>
        <row r="975">
          <cell r="E975">
            <v>47</v>
          </cell>
        </row>
        <row r="976">
          <cell r="A976" t="str">
            <v>2140103</v>
          </cell>
        </row>
        <row r="977">
          <cell r="A977" t="str">
            <v>2140104</v>
          </cell>
        </row>
        <row r="977">
          <cell r="E977">
            <v>829</v>
          </cell>
        </row>
        <row r="978">
          <cell r="A978" t="str">
            <v>2140106</v>
          </cell>
        </row>
        <row r="978">
          <cell r="E978">
            <v>3357</v>
          </cell>
        </row>
        <row r="979">
          <cell r="A979" t="str">
            <v>2140109</v>
          </cell>
        </row>
        <row r="980">
          <cell r="A980" t="str">
            <v>2140110</v>
          </cell>
        </row>
        <row r="980">
          <cell r="E980">
            <v>5</v>
          </cell>
        </row>
        <row r="981">
          <cell r="A981" t="str">
            <v>2140111</v>
          </cell>
        </row>
        <row r="982">
          <cell r="A982" t="str">
            <v>2140112</v>
          </cell>
        </row>
        <row r="982">
          <cell r="E982">
            <v>71</v>
          </cell>
        </row>
        <row r="983">
          <cell r="A983" t="str">
            <v>2140114</v>
          </cell>
        </row>
        <row r="983">
          <cell r="E983">
            <v>0</v>
          </cell>
        </row>
        <row r="984">
          <cell r="A984" t="str">
            <v>2140122</v>
          </cell>
        </row>
        <row r="984">
          <cell r="E984">
            <v>0</v>
          </cell>
        </row>
        <row r="985">
          <cell r="A985" t="str">
            <v>2140123</v>
          </cell>
        </row>
        <row r="986">
          <cell r="A986" t="str">
            <v>2140127</v>
          </cell>
        </row>
        <row r="986">
          <cell r="E986">
            <v>0</v>
          </cell>
        </row>
        <row r="987">
          <cell r="A987" t="str">
            <v>2140128</v>
          </cell>
        </row>
        <row r="987">
          <cell r="E987">
            <v>0</v>
          </cell>
        </row>
        <row r="988">
          <cell r="A988" t="str">
            <v>2140129</v>
          </cell>
        </row>
        <row r="988">
          <cell r="E988">
            <v>0</v>
          </cell>
        </row>
        <row r="989">
          <cell r="A989" t="str">
            <v>2140130</v>
          </cell>
        </row>
        <row r="989">
          <cell r="E989">
            <v>0</v>
          </cell>
        </row>
        <row r="990">
          <cell r="A990" t="str">
            <v>2140131</v>
          </cell>
        </row>
        <row r="990">
          <cell r="E990">
            <v>0</v>
          </cell>
        </row>
        <row r="991">
          <cell r="A991" t="str">
            <v>2140133</v>
          </cell>
        </row>
        <row r="991">
          <cell r="E991">
            <v>0</v>
          </cell>
        </row>
        <row r="992">
          <cell r="A992" t="str">
            <v>2140136</v>
          </cell>
        </row>
        <row r="992">
          <cell r="E992">
            <v>0</v>
          </cell>
        </row>
        <row r="993">
          <cell r="A993" t="str">
            <v>2140138</v>
          </cell>
        </row>
        <row r="994">
          <cell r="A994" t="str">
            <v>2140139</v>
          </cell>
        </row>
        <row r="994">
          <cell r="E994">
            <v>0</v>
          </cell>
        </row>
        <row r="995">
          <cell r="A995" t="str">
            <v>2140199</v>
          </cell>
        </row>
        <row r="996">
          <cell r="A996" t="str">
            <v>21402</v>
          </cell>
        </row>
        <row r="997">
          <cell r="A997" t="str">
            <v>2140201</v>
          </cell>
        </row>
        <row r="998">
          <cell r="A998" t="str">
            <v>2140202</v>
          </cell>
        </row>
        <row r="999">
          <cell r="A999" t="str">
            <v>2140203</v>
          </cell>
        </row>
        <row r="1000">
          <cell r="A1000" t="str">
            <v>2140204</v>
          </cell>
        </row>
        <row r="1001">
          <cell r="A1001" t="str">
            <v>2140205</v>
          </cell>
        </row>
        <row r="1002">
          <cell r="A1002" t="str">
            <v>2140206</v>
          </cell>
        </row>
        <row r="1003">
          <cell r="A1003" t="str">
            <v>2140207</v>
          </cell>
        </row>
        <row r="1004">
          <cell r="A1004" t="str">
            <v>2140208</v>
          </cell>
        </row>
        <row r="1005">
          <cell r="A1005" t="str">
            <v>2140299</v>
          </cell>
        </row>
        <row r="1006">
          <cell r="A1006" t="str">
            <v>21403</v>
          </cell>
        </row>
        <row r="1007">
          <cell r="A1007" t="str">
            <v>2140301</v>
          </cell>
        </row>
        <row r="1008">
          <cell r="A1008" t="str">
            <v>2140302</v>
          </cell>
        </row>
        <row r="1009">
          <cell r="A1009" t="str">
            <v>2140303</v>
          </cell>
        </row>
        <row r="1010">
          <cell r="A1010" t="str">
            <v>2140304</v>
          </cell>
        </row>
        <row r="1011">
          <cell r="A1011" t="str">
            <v>2140305</v>
          </cell>
        </row>
        <row r="1012">
          <cell r="A1012" t="str">
            <v>2140306</v>
          </cell>
        </row>
        <row r="1013">
          <cell r="A1013" t="str">
            <v>2140307</v>
          </cell>
        </row>
        <row r="1014">
          <cell r="A1014" t="str">
            <v>2140308</v>
          </cell>
        </row>
        <row r="1015">
          <cell r="A1015" t="str">
            <v>2140399</v>
          </cell>
        </row>
        <row r="1016">
          <cell r="A1016" t="str">
            <v>21404</v>
          </cell>
        </row>
        <row r="1017">
          <cell r="A1017" t="str">
            <v>2140401</v>
          </cell>
        </row>
        <row r="1018">
          <cell r="A1018" t="str">
            <v>2140402</v>
          </cell>
        </row>
        <row r="1019">
          <cell r="A1019" t="str">
            <v>2140403</v>
          </cell>
        </row>
        <row r="1020">
          <cell r="A1020" t="str">
            <v>2140499</v>
          </cell>
        </row>
        <row r="1021">
          <cell r="A1021" t="str">
            <v>21405</v>
          </cell>
        </row>
        <row r="1022">
          <cell r="A1022" t="str">
            <v>2140501</v>
          </cell>
        </row>
        <row r="1023">
          <cell r="A1023" t="str">
            <v>2140502</v>
          </cell>
        </row>
        <row r="1024">
          <cell r="A1024" t="str">
            <v>2140503</v>
          </cell>
        </row>
        <row r="1025">
          <cell r="A1025" t="str">
            <v>2140504</v>
          </cell>
        </row>
        <row r="1026">
          <cell r="A1026" t="str">
            <v>2140505</v>
          </cell>
        </row>
        <row r="1027">
          <cell r="A1027" t="str">
            <v>2140599</v>
          </cell>
        </row>
        <row r="1028">
          <cell r="A1028" t="str">
            <v>21406</v>
          </cell>
        </row>
        <row r="1028">
          <cell r="E1028">
            <v>0</v>
          </cell>
        </row>
        <row r="1029">
          <cell r="A1029" t="str">
            <v>2140601</v>
          </cell>
        </row>
        <row r="1030">
          <cell r="A1030" t="str">
            <v>2140602</v>
          </cell>
        </row>
        <row r="1031">
          <cell r="A1031" t="str">
            <v>2140603</v>
          </cell>
        </row>
        <row r="1032">
          <cell r="A1032" t="str">
            <v>2140699</v>
          </cell>
        </row>
        <row r="1033">
          <cell r="A1033" t="str">
            <v>21499</v>
          </cell>
        </row>
        <row r="1034">
          <cell r="A1034" t="str">
            <v>2149901</v>
          </cell>
        </row>
        <row r="1035">
          <cell r="A1035" t="str">
            <v>2149999</v>
          </cell>
        </row>
        <row r="1036">
          <cell r="A1036" t="str">
            <v>215</v>
          </cell>
        </row>
        <row r="1036">
          <cell r="E1036">
            <v>1615</v>
          </cell>
        </row>
        <row r="1037">
          <cell r="A1037" t="str">
            <v>21501</v>
          </cell>
        </row>
        <row r="1037">
          <cell r="E1037">
            <v>14</v>
          </cell>
        </row>
        <row r="1038">
          <cell r="A1038" t="str">
            <v>2150101</v>
          </cell>
        </row>
        <row r="1038">
          <cell r="E1038">
            <v>14</v>
          </cell>
        </row>
        <row r="1039">
          <cell r="A1039" t="str">
            <v>2150102</v>
          </cell>
        </row>
        <row r="1040">
          <cell r="A1040" t="str">
            <v>2150103</v>
          </cell>
        </row>
        <row r="1041">
          <cell r="A1041" t="str">
            <v>2150104</v>
          </cell>
        </row>
        <row r="1042">
          <cell r="A1042" t="str">
            <v>2150105</v>
          </cell>
        </row>
        <row r="1043">
          <cell r="A1043" t="str">
            <v>2150106</v>
          </cell>
        </row>
        <row r="1044">
          <cell r="A1044" t="str">
            <v>2150107</v>
          </cell>
        </row>
        <row r="1045">
          <cell r="A1045" t="str">
            <v>2150108</v>
          </cell>
        </row>
        <row r="1046">
          <cell r="A1046" t="str">
            <v>2150199</v>
          </cell>
        </row>
        <row r="1047">
          <cell r="A1047" t="str">
            <v>21502</v>
          </cell>
        </row>
        <row r="1048">
          <cell r="A1048" t="str">
            <v>2150201</v>
          </cell>
        </row>
        <row r="1049">
          <cell r="A1049" t="str">
            <v>2150202</v>
          </cell>
        </row>
        <row r="1050">
          <cell r="A1050" t="str">
            <v>2150203</v>
          </cell>
        </row>
        <row r="1051">
          <cell r="A1051" t="str">
            <v>2150204</v>
          </cell>
        </row>
        <row r="1052">
          <cell r="A1052" t="str">
            <v>2150205</v>
          </cell>
        </row>
        <row r="1053">
          <cell r="A1053" t="str">
            <v>2150206</v>
          </cell>
        </row>
        <row r="1054">
          <cell r="A1054" t="str">
            <v>2150207</v>
          </cell>
        </row>
        <row r="1055">
          <cell r="A1055" t="str">
            <v>2150208</v>
          </cell>
        </row>
        <row r="1056">
          <cell r="A1056" t="str">
            <v>2150209</v>
          </cell>
        </row>
        <row r="1057">
          <cell r="A1057" t="str">
            <v>2150210</v>
          </cell>
        </row>
        <row r="1058">
          <cell r="A1058" t="str">
            <v>2150212</v>
          </cell>
        </row>
        <row r="1059">
          <cell r="A1059" t="str">
            <v>2150213</v>
          </cell>
        </row>
        <row r="1060">
          <cell r="A1060" t="str">
            <v>2150214</v>
          </cell>
        </row>
        <row r="1061">
          <cell r="A1061" t="str">
            <v>2150215</v>
          </cell>
        </row>
        <row r="1062">
          <cell r="A1062" t="str">
            <v>2150299</v>
          </cell>
        </row>
        <row r="1063">
          <cell r="A1063" t="str">
            <v>21503</v>
          </cell>
        </row>
        <row r="1064">
          <cell r="A1064" t="str">
            <v>2150301</v>
          </cell>
        </row>
        <row r="1065">
          <cell r="A1065" t="str">
            <v>2150302</v>
          </cell>
        </row>
        <row r="1066">
          <cell r="A1066" t="str">
            <v>2150303</v>
          </cell>
        </row>
        <row r="1067">
          <cell r="A1067" t="str">
            <v>2150399</v>
          </cell>
        </row>
        <row r="1068">
          <cell r="A1068" t="str">
            <v>21505</v>
          </cell>
        </row>
        <row r="1068">
          <cell r="E1068">
            <v>340</v>
          </cell>
        </row>
        <row r="1069">
          <cell r="A1069" t="str">
            <v>2150501</v>
          </cell>
        </row>
        <row r="1069">
          <cell r="E1069">
            <v>204</v>
          </cell>
        </row>
        <row r="1070">
          <cell r="A1070" t="str">
            <v>2150502</v>
          </cell>
        </row>
        <row r="1071">
          <cell r="A1071" t="str">
            <v>2150503</v>
          </cell>
        </row>
        <row r="1072">
          <cell r="A1072" t="str">
            <v>2150505</v>
          </cell>
        </row>
        <row r="1073">
          <cell r="A1073" t="str">
            <v>2150506</v>
          </cell>
        </row>
        <row r="1074">
          <cell r="A1074" t="str">
            <v>2150507</v>
          </cell>
        </row>
        <row r="1075">
          <cell r="A1075" t="str">
            <v>2150508</v>
          </cell>
        </row>
        <row r="1076">
          <cell r="A1076" t="str">
            <v>2150509</v>
          </cell>
        </row>
        <row r="1077">
          <cell r="A1077" t="str">
            <v>2150510</v>
          </cell>
        </row>
        <row r="1078">
          <cell r="A1078" t="str">
            <v>2150511</v>
          </cell>
        </row>
        <row r="1079">
          <cell r="A1079" t="str">
            <v>2150513</v>
          </cell>
        </row>
        <row r="1080">
          <cell r="A1080" t="str">
            <v>2150515</v>
          </cell>
        </row>
        <row r="1081">
          <cell r="A1081">
            <v>2150516</v>
          </cell>
        </row>
        <row r="1082">
          <cell r="A1082">
            <v>2150517</v>
          </cell>
        </row>
        <row r="1082">
          <cell r="E1082">
            <v>20</v>
          </cell>
        </row>
        <row r="1083">
          <cell r="A1083">
            <v>2150550</v>
          </cell>
        </row>
        <row r="1083">
          <cell r="E1083">
            <v>116</v>
          </cell>
        </row>
        <row r="1084">
          <cell r="A1084" t="str">
            <v>2150599</v>
          </cell>
        </row>
        <row r="1085">
          <cell r="A1085" t="str">
            <v>21507</v>
          </cell>
        </row>
        <row r="1086">
          <cell r="A1086" t="str">
            <v>2150701</v>
          </cell>
        </row>
        <row r="1087">
          <cell r="A1087" t="str">
            <v>2150702</v>
          </cell>
        </row>
        <row r="1088">
          <cell r="A1088" t="str">
            <v>2150703</v>
          </cell>
        </row>
        <row r="1089">
          <cell r="A1089" t="str">
            <v>2150704</v>
          </cell>
        </row>
        <row r="1090">
          <cell r="A1090" t="str">
            <v>2150705</v>
          </cell>
        </row>
        <row r="1091">
          <cell r="A1091" t="str">
            <v>2150799</v>
          </cell>
        </row>
        <row r="1092">
          <cell r="A1092" t="str">
            <v>21508</v>
          </cell>
        </row>
        <row r="1092">
          <cell r="E1092">
            <v>1240</v>
          </cell>
        </row>
        <row r="1093">
          <cell r="A1093" t="str">
            <v>2150801</v>
          </cell>
        </row>
        <row r="1094">
          <cell r="A1094" t="str">
            <v>2150802</v>
          </cell>
        </row>
        <row r="1095">
          <cell r="A1095" t="str">
            <v>2150803</v>
          </cell>
        </row>
        <row r="1096">
          <cell r="A1096" t="str">
            <v>2150804</v>
          </cell>
        </row>
        <row r="1097">
          <cell r="A1097" t="str">
            <v>2150805</v>
          </cell>
        </row>
        <row r="1097">
          <cell r="E1097">
            <v>1190</v>
          </cell>
        </row>
        <row r="1098">
          <cell r="A1098">
            <v>2150806</v>
          </cell>
        </row>
        <row r="1099">
          <cell r="A1099" t="str">
            <v>2150899</v>
          </cell>
        </row>
        <row r="1099">
          <cell r="E1099">
            <v>50</v>
          </cell>
        </row>
        <row r="1100">
          <cell r="A1100" t="str">
            <v>21599</v>
          </cell>
        </row>
        <row r="1100">
          <cell r="E1100">
            <v>21</v>
          </cell>
        </row>
        <row r="1101">
          <cell r="A1101" t="str">
            <v>2159901</v>
          </cell>
        </row>
        <row r="1102">
          <cell r="A1102" t="str">
            <v>2159904</v>
          </cell>
        </row>
        <row r="1103">
          <cell r="A1103" t="str">
            <v>2159905</v>
          </cell>
        </row>
        <row r="1104">
          <cell r="A1104" t="str">
            <v>2159906</v>
          </cell>
        </row>
        <row r="1105">
          <cell r="A1105" t="str">
            <v>2159999</v>
          </cell>
        </row>
        <row r="1105">
          <cell r="E1105">
            <v>21</v>
          </cell>
        </row>
        <row r="1106">
          <cell r="A1106" t="str">
            <v>216</v>
          </cell>
        </row>
        <row r="1106">
          <cell r="E1106">
            <v>183</v>
          </cell>
        </row>
        <row r="1107">
          <cell r="A1107" t="str">
            <v>21602</v>
          </cell>
        </row>
        <row r="1107">
          <cell r="E1107">
            <v>169</v>
          </cell>
        </row>
        <row r="1108">
          <cell r="A1108" t="str">
            <v>2160201</v>
          </cell>
        </row>
        <row r="1108">
          <cell r="E1108">
            <v>95</v>
          </cell>
        </row>
        <row r="1109">
          <cell r="A1109" t="str">
            <v>2160202</v>
          </cell>
        </row>
        <row r="1109">
          <cell r="E1109">
            <v>3</v>
          </cell>
        </row>
        <row r="1110">
          <cell r="A1110" t="str">
            <v>2160203</v>
          </cell>
        </row>
        <row r="1111">
          <cell r="A1111" t="str">
            <v>2160216</v>
          </cell>
        </row>
        <row r="1112">
          <cell r="A1112" t="str">
            <v>2160217</v>
          </cell>
        </row>
        <row r="1113">
          <cell r="A1113" t="str">
            <v>2160218</v>
          </cell>
        </row>
        <row r="1114">
          <cell r="A1114" t="str">
            <v>2160219</v>
          </cell>
        </row>
        <row r="1115">
          <cell r="A1115" t="str">
            <v>2160250</v>
          </cell>
        </row>
        <row r="1116">
          <cell r="A1116" t="str">
            <v>2160299</v>
          </cell>
        </row>
        <row r="1116">
          <cell r="E1116">
            <v>71</v>
          </cell>
        </row>
        <row r="1117">
          <cell r="A1117" t="str">
            <v>21606</v>
          </cell>
        </row>
        <row r="1117">
          <cell r="E1117">
            <v>0</v>
          </cell>
        </row>
        <row r="1118">
          <cell r="A1118" t="str">
            <v>2160601</v>
          </cell>
        </row>
        <row r="1119">
          <cell r="A1119" t="str">
            <v>2160602</v>
          </cell>
        </row>
        <row r="1120">
          <cell r="A1120" t="str">
            <v>2160603</v>
          </cell>
        </row>
        <row r="1121">
          <cell r="A1121" t="str">
            <v>2160607</v>
          </cell>
        </row>
        <row r="1122">
          <cell r="A1122" t="str">
            <v>2160699</v>
          </cell>
        </row>
        <row r="1123">
          <cell r="A1123" t="str">
            <v>21699</v>
          </cell>
        </row>
        <row r="1123">
          <cell r="E1123">
            <v>14</v>
          </cell>
        </row>
        <row r="1124">
          <cell r="A1124" t="str">
            <v>2169901</v>
          </cell>
        </row>
        <row r="1125">
          <cell r="A1125" t="str">
            <v>2169999</v>
          </cell>
        </row>
        <row r="1125">
          <cell r="E1125">
            <v>14</v>
          </cell>
        </row>
        <row r="1126">
          <cell r="A1126" t="str">
            <v>217</v>
          </cell>
        </row>
        <row r="1126">
          <cell r="E1126">
            <v>20</v>
          </cell>
        </row>
        <row r="1127">
          <cell r="A1127" t="str">
            <v>21701</v>
          </cell>
        </row>
        <row r="1127">
          <cell r="E1127">
            <v>20</v>
          </cell>
        </row>
        <row r="1128">
          <cell r="A1128" t="str">
            <v>2170101</v>
          </cell>
        </row>
        <row r="1129">
          <cell r="A1129" t="str">
            <v>2170102</v>
          </cell>
        </row>
        <row r="1129">
          <cell r="E1129">
            <v>20</v>
          </cell>
        </row>
        <row r="1130">
          <cell r="A1130" t="str">
            <v>2170103</v>
          </cell>
        </row>
        <row r="1131">
          <cell r="A1131" t="str">
            <v>2170104</v>
          </cell>
        </row>
        <row r="1132">
          <cell r="A1132" t="str">
            <v>2170150</v>
          </cell>
        </row>
        <row r="1133">
          <cell r="A1133" t="str">
            <v>2170199</v>
          </cell>
        </row>
        <row r="1134">
          <cell r="A1134">
            <v>21702</v>
          </cell>
        </row>
        <row r="1135">
          <cell r="A1135">
            <v>2170201</v>
          </cell>
        </row>
        <row r="1136">
          <cell r="A1136">
            <v>2170202</v>
          </cell>
        </row>
        <row r="1137">
          <cell r="A1137">
            <v>2170203</v>
          </cell>
        </row>
        <row r="1138">
          <cell r="A1138">
            <v>2170204</v>
          </cell>
        </row>
        <row r="1139">
          <cell r="A1139">
            <v>2170205</v>
          </cell>
        </row>
        <row r="1140">
          <cell r="A1140">
            <v>2170206</v>
          </cell>
        </row>
        <row r="1141">
          <cell r="A1141">
            <v>2170207</v>
          </cell>
        </row>
        <row r="1142">
          <cell r="A1142">
            <v>2170208</v>
          </cell>
        </row>
        <row r="1143">
          <cell r="A1143">
            <v>2170299</v>
          </cell>
        </row>
        <row r="1144">
          <cell r="A1144" t="str">
            <v>21703</v>
          </cell>
        </row>
        <row r="1144">
          <cell r="E1144">
            <v>0</v>
          </cell>
        </row>
        <row r="1145">
          <cell r="A1145" t="str">
            <v>2170301</v>
          </cell>
        </row>
        <row r="1146">
          <cell r="A1146" t="str">
            <v>2170302</v>
          </cell>
        </row>
        <row r="1147">
          <cell r="A1147" t="str">
            <v>2170303</v>
          </cell>
        </row>
        <row r="1148">
          <cell r="A1148" t="str">
            <v>2170304</v>
          </cell>
        </row>
        <row r="1149">
          <cell r="A1149" t="str">
            <v>2170399</v>
          </cell>
        </row>
        <row r="1150">
          <cell r="A1150" t="str">
            <v>21799</v>
          </cell>
        </row>
        <row r="1151">
          <cell r="A1151">
            <v>2179902</v>
          </cell>
        </row>
        <row r="1152">
          <cell r="A1152" t="str">
            <v>2179999</v>
          </cell>
        </row>
        <row r="1153">
          <cell r="A1153" t="str">
            <v>219</v>
          </cell>
        </row>
        <row r="1154">
          <cell r="A1154" t="str">
            <v>21901</v>
          </cell>
        </row>
        <row r="1155">
          <cell r="A1155" t="str">
            <v>21902</v>
          </cell>
        </row>
        <row r="1156">
          <cell r="A1156" t="str">
            <v>21903</v>
          </cell>
        </row>
        <row r="1157">
          <cell r="A1157" t="str">
            <v>21904</v>
          </cell>
        </row>
        <row r="1158">
          <cell r="A1158" t="str">
            <v>21905</v>
          </cell>
        </row>
        <row r="1159">
          <cell r="A1159" t="str">
            <v>21906</v>
          </cell>
        </row>
        <row r="1160">
          <cell r="A1160" t="str">
            <v>21907</v>
          </cell>
        </row>
        <row r="1161">
          <cell r="A1161" t="str">
            <v>21908</v>
          </cell>
        </row>
        <row r="1162">
          <cell r="A1162" t="str">
            <v>21999</v>
          </cell>
        </row>
        <row r="1163">
          <cell r="A1163" t="str">
            <v>220</v>
          </cell>
        </row>
        <row r="1163">
          <cell r="E1163">
            <v>2793</v>
          </cell>
        </row>
        <row r="1164">
          <cell r="A1164" t="str">
            <v>22001</v>
          </cell>
        </row>
        <row r="1164">
          <cell r="E1164">
            <v>2696</v>
          </cell>
        </row>
        <row r="1165">
          <cell r="A1165" t="str">
            <v>2200101</v>
          </cell>
        </row>
        <row r="1165">
          <cell r="E1165">
            <v>553</v>
          </cell>
        </row>
        <row r="1166">
          <cell r="A1166" t="str">
            <v>2200102</v>
          </cell>
        </row>
        <row r="1167">
          <cell r="A1167" t="str">
            <v>2200103</v>
          </cell>
        </row>
        <row r="1168">
          <cell r="A1168" t="str">
            <v>2200104</v>
          </cell>
        </row>
        <row r="1168">
          <cell r="E1168">
            <v>117</v>
          </cell>
        </row>
        <row r="1169">
          <cell r="A1169" t="str">
            <v>2200106</v>
          </cell>
        </row>
        <row r="1169">
          <cell r="E1169">
            <v>967</v>
          </cell>
        </row>
        <row r="1170">
          <cell r="A1170" t="str">
            <v>2200107</v>
          </cell>
        </row>
        <row r="1171">
          <cell r="A1171" t="str">
            <v>2200108</v>
          </cell>
        </row>
        <row r="1172">
          <cell r="A1172" t="str">
            <v>2200109</v>
          </cell>
        </row>
        <row r="1172">
          <cell r="E1172">
            <v>39</v>
          </cell>
        </row>
        <row r="1173">
          <cell r="A1173" t="str">
            <v>2200112</v>
          </cell>
        </row>
        <row r="1174">
          <cell r="A1174" t="str">
            <v>2200113</v>
          </cell>
        </row>
        <row r="1175">
          <cell r="A1175" t="str">
            <v>2200114</v>
          </cell>
        </row>
        <row r="1176">
          <cell r="A1176" t="str">
            <v>2200115</v>
          </cell>
        </row>
        <row r="1177">
          <cell r="A1177" t="str">
            <v>2200116</v>
          </cell>
        </row>
        <row r="1178">
          <cell r="A1178" t="str">
            <v>2200119</v>
          </cell>
        </row>
        <row r="1179">
          <cell r="A1179" t="str">
            <v>2200120</v>
          </cell>
        </row>
        <row r="1180">
          <cell r="A1180" t="str">
            <v>2200121</v>
          </cell>
        </row>
        <row r="1181">
          <cell r="A1181" t="str">
            <v>2200122</v>
          </cell>
        </row>
        <row r="1182">
          <cell r="A1182" t="str">
            <v>2200123</v>
          </cell>
        </row>
        <row r="1183">
          <cell r="A1183" t="str">
            <v>2200124</v>
          </cell>
        </row>
        <row r="1184">
          <cell r="A1184" t="str">
            <v>2200125</v>
          </cell>
        </row>
        <row r="1185">
          <cell r="A1185" t="str">
            <v>2200126</v>
          </cell>
        </row>
        <row r="1186">
          <cell r="A1186" t="str">
            <v>2200127</v>
          </cell>
        </row>
        <row r="1187">
          <cell r="A1187" t="str">
            <v>2200128</v>
          </cell>
        </row>
        <row r="1188">
          <cell r="A1188" t="str">
            <v>2200129</v>
          </cell>
        </row>
        <row r="1189">
          <cell r="A1189" t="str">
            <v>2200150</v>
          </cell>
        </row>
        <row r="1189">
          <cell r="E1189">
            <v>178</v>
          </cell>
        </row>
        <row r="1190">
          <cell r="A1190" t="str">
            <v>2200199</v>
          </cell>
        </row>
        <row r="1190">
          <cell r="E1190">
            <v>842</v>
          </cell>
        </row>
        <row r="1191">
          <cell r="A1191" t="str">
            <v>22005</v>
          </cell>
        </row>
        <row r="1191">
          <cell r="E1191">
            <v>97</v>
          </cell>
        </row>
        <row r="1192">
          <cell r="A1192" t="str">
            <v>2200501</v>
          </cell>
        </row>
        <row r="1192">
          <cell r="E1192">
            <v>0</v>
          </cell>
        </row>
        <row r="1193">
          <cell r="A1193" t="str">
            <v>2200502</v>
          </cell>
        </row>
        <row r="1194">
          <cell r="A1194" t="str">
            <v>2200503</v>
          </cell>
        </row>
        <row r="1194">
          <cell r="E1194">
            <v>0</v>
          </cell>
        </row>
        <row r="1195">
          <cell r="A1195" t="str">
            <v>2200504</v>
          </cell>
        </row>
        <row r="1195">
          <cell r="E1195">
            <v>0</v>
          </cell>
        </row>
        <row r="1196">
          <cell r="A1196" t="str">
            <v>2200506</v>
          </cell>
        </row>
        <row r="1196">
          <cell r="E1196">
            <v>0</v>
          </cell>
        </row>
        <row r="1197">
          <cell r="A1197" t="str">
            <v>2200507</v>
          </cell>
        </row>
        <row r="1197">
          <cell r="E1197">
            <v>0</v>
          </cell>
        </row>
        <row r="1198">
          <cell r="A1198" t="str">
            <v>2200508</v>
          </cell>
        </row>
        <row r="1198">
          <cell r="E1198">
            <v>0</v>
          </cell>
        </row>
        <row r="1199">
          <cell r="A1199" t="str">
            <v>2200509</v>
          </cell>
        </row>
        <row r="1199">
          <cell r="E1199">
            <v>67</v>
          </cell>
        </row>
        <row r="1200">
          <cell r="A1200" t="str">
            <v>2200510</v>
          </cell>
        </row>
        <row r="1200">
          <cell r="E1200">
            <v>6</v>
          </cell>
        </row>
        <row r="1201">
          <cell r="A1201" t="str">
            <v>2200511</v>
          </cell>
        </row>
        <row r="1202">
          <cell r="A1202" t="str">
            <v>2200512</v>
          </cell>
        </row>
        <row r="1203">
          <cell r="A1203" t="str">
            <v>2200513</v>
          </cell>
        </row>
        <row r="1204">
          <cell r="A1204" t="str">
            <v>2200514</v>
          </cell>
        </row>
        <row r="1205">
          <cell r="A1205" t="str">
            <v>2200599</v>
          </cell>
        </row>
        <row r="1205">
          <cell r="E1205">
            <v>24</v>
          </cell>
        </row>
        <row r="1206">
          <cell r="A1206" t="str">
            <v>22099</v>
          </cell>
        </row>
        <row r="1207">
          <cell r="A1207" t="str">
            <v>2209999</v>
          </cell>
        </row>
        <row r="1208">
          <cell r="A1208" t="str">
            <v>221</v>
          </cell>
        </row>
        <row r="1208">
          <cell r="E1208">
            <v>3636</v>
          </cell>
        </row>
        <row r="1209">
          <cell r="A1209" t="str">
            <v>22101</v>
          </cell>
        </row>
        <row r="1209">
          <cell r="E1209">
            <v>17</v>
          </cell>
        </row>
        <row r="1210">
          <cell r="A1210" t="str">
            <v>2210101</v>
          </cell>
        </row>
        <row r="1211">
          <cell r="A1211" t="str">
            <v>2210102</v>
          </cell>
        </row>
        <row r="1212">
          <cell r="A1212" t="str">
            <v>2210103</v>
          </cell>
        </row>
        <row r="1212">
          <cell r="E1212">
            <v>-13</v>
          </cell>
        </row>
        <row r="1213">
          <cell r="A1213" t="str">
            <v>2210104</v>
          </cell>
        </row>
        <row r="1214">
          <cell r="A1214" t="str">
            <v>2210105</v>
          </cell>
        </row>
        <row r="1214">
          <cell r="E1214">
            <v>30</v>
          </cell>
        </row>
        <row r="1215">
          <cell r="A1215" t="str">
            <v>2210106</v>
          </cell>
        </row>
        <row r="1215">
          <cell r="E1215">
            <v>0</v>
          </cell>
        </row>
        <row r="1216">
          <cell r="A1216" t="str">
            <v>2210107</v>
          </cell>
        </row>
        <row r="1216">
          <cell r="E1216">
            <v>0</v>
          </cell>
        </row>
        <row r="1217">
          <cell r="A1217" t="str">
            <v>2210108</v>
          </cell>
        </row>
        <row r="1218">
          <cell r="A1218" t="str">
            <v>2210109</v>
          </cell>
        </row>
        <row r="1218">
          <cell r="E1218">
            <v>0</v>
          </cell>
        </row>
        <row r="1219">
          <cell r="A1219" t="str">
            <v>2210199</v>
          </cell>
        </row>
        <row r="1220">
          <cell r="A1220" t="str">
            <v>22102</v>
          </cell>
        </row>
        <row r="1220">
          <cell r="E1220">
            <v>3619</v>
          </cell>
        </row>
        <row r="1221">
          <cell r="A1221" t="str">
            <v>2210201</v>
          </cell>
        </row>
        <row r="1221">
          <cell r="E1221">
            <v>3619</v>
          </cell>
        </row>
        <row r="1222">
          <cell r="A1222" t="str">
            <v>2210202</v>
          </cell>
        </row>
        <row r="1223">
          <cell r="A1223" t="str">
            <v>2210203</v>
          </cell>
        </row>
        <row r="1224">
          <cell r="A1224" t="str">
            <v>22103</v>
          </cell>
        </row>
        <row r="1225">
          <cell r="A1225" t="str">
            <v>2210301</v>
          </cell>
        </row>
        <row r="1226">
          <cell r="A1226" t="str">
            <v>2210302</v>
          </cell>
        </row>
        <row r="1227">
          <cell r="A1227" t="str">
            <v>2210399</v>
          </cell>
        </row>
        <row r="1228">
          <cell r="A1228" t="str">
            <v>222</v>
          </cell>
        </row>
        <row r="1228">
          <cell r="E1228">
            <v>145</v>
          </cell>
        </row>
        <row r="1229">
          <cell r="A1229" t="str">
            <v>22201</v>
          </cell>
        </row>
        <row r="1229">
          <cell r="E1229">
            <v>105</v>
          </cell>
        </row>
        <row r="1230">
          <cell r="A1230" t="str">
            <v>2220101</v>
          </cell>
        </row>
        <row r="1231">
          <cell r="A1231" t="str">
            <v>2220102</v>
          </cell>
        </row>
        <row r="1232">
          <cell r="A1232" t="str">
            <v>2220103</v>
          </cell>
        </row>
        <row r="1233">
          <cell r="A1233" t="str">
            <v>2220104</v>
          </cell>
        </row>
        <row r="1234">
          <cell r="A1234" t="str">
            <v>2220105</v>
          </cell>
        </row>
        <row r="1235">
          <cell r="A1235" t="str">
            <v>2220106</v>
          </cell>
        </row>
        <row r="1236">
          <cell r="A1236" t="str">
            <v>2220107</v>
          </cell>
        </row>
        <row r="1237">
          <cell r="A1237" t="str">
            <v>2220112</v>
          </cell>
        </row>
        <row r="1237">
          <cell r="E1237">
            <v>2</v>
          </cell>
        </row>
        <row r="1238">
          <cell r="A1238" t="str">
            <v>2220113</v>
          </cell>
        </row>
        <row r="1239">
          <cell r="A1239" t="str">
            <v>2220114</v>
          </cell>
        </row>
        <row r="1240">
          <cell r="A1240" t="str">
            <v>2220115</v>
          </cell>
        </row>
        <row r="1240">
          <cell r="E1240">
            <v>103</v>
          </cell>
        </row>
        <row r="1241">
          <cell r="A1241" t="str">
            <v>2220118</v>
          </cell>
        </row>
        <row r="1242">
          <cell r="A1242">
            <v>2220119</v>
          </cell>
        </row>
        <row r="1243">
          <cell r="A1243">
            <v>2220120</v>
          </cell>
        </row>
        <row r="1244">
          <cell r="A1244">
            <v>2220121</v>
          </cell>
        </row>
        <row r="1245">
          <cell r="A1245" t="str">
            <v>2220150</v>
          </cell>
        </row>
        <row r="1246">
          <cell r="A1246" t="str">
            <v>2220199</v>
          </cell>
        </row>
        <row r="1247">
          <cell r="A1247" t="str">
            <v>22202</v>
          </cell>
        </row>
        <row r="1248">
          <cell r="A1248" t="str">
            <v>2220201</v>
          </cell>
        </row>
        <row r="1249">
          <cell r="A1249" t="str">
            <v>2220202</v>
          </cell>
        </row>
        <row r="1250">
          <cell r="A1250" t="str">
            <v>2220203</v>
          </cell>
        </row>
        <row r="1251">
          <cell r="A1251" t="str">
            <v>2220204</v>
          </cell>
        </row>
        <row r="1252">
          <cell r="A1252" t="str">
            <v>2220205</v>
          </cell>
        </row>
        <row r="1253">
          <cell r="A1253" t="str">
            <v>2220206</v>
          </cell>
        </row>
        <row r="1254">
          <cell r="A1254" t="str">
            <v>2220207</v>
          </cell>
        </row>
        <row r="1255">
          <cell r="A1255" t="str">
            <v>2220209</v>
          </cell>
        </row>
        <row r="1256">
          <cell r="A1256" t="str">
            <v>2220210</v>
          </cell>
        </row>
        <row r="1257">
          <cell r="A1257" t="str">
            <v>2220211</v>
          </cell>
        </row>
        <row r="1258">
          <cell r="A1258" t="str">
            <v>2220212</v>
          </cell>
        </row>
        <row r="1259">
          <cell r="A1259" t="str">
            <v>2220250</v>
          </cell>
        </row>
        <row r="1260">
          <cell r="A1260" t="str">
            <v>2220299</v>
          </cell>
        </row>
        <row r="1261">
          <cell r="A1261" t="str">
            <v>22203</v>
          </cell>
        </row>
        <row r="1262">
          <cell r="A1262" t="str">
            <v>2220301</v>
          </cell>
        </row>
        <row r="1263">
          <cell r="A1263" t="str">
            <v>2220303</v>
          </cell>
        </row>
        <row r="1264">
          <cell r="A1264" t="str">
            <v>2220304</v>
          </cell>
        </row>
        <row r="1265">
          <cell r="A1265">
            <v>2220305</v>
          </cell>
        </row>
        <row r="1266">
          <cell r="A1266">
            <v>2220306</v>
          </cell>
        </row>
        <row r="1267">
          <cell r="A1267" t="str">
            <v>2220399</v>
          </cell>
        </row>
        <row r="1268">
          <cell r="A1268" t="str">
            <v>22204</v>
          </cell>
        </row>
        <row r="1268">
          <cell r="E1268">
            <v>40</v>
          </cell>
        </row>
        <row r="1269">
          <cell r="A1269" t="str">
            <v>2220401</v>
          </cell>
        </row>
        <row r="1270">
          <cell r="A1270" t="str">
            <v>2220402</v>
          </cell>
        </row>
        <row r="1271">
          <cell r="A1271" t="str">
            <v>2220403</v>
          </cell>
        </row>
        <row r="1271">
          <cell r="E1271">
            <v>40</v>
          </cell>
        </row>
        <row r="1272">
          <cell r="A1272" t="str">
            <v>2220404</v>
          </cell>
        </row>
        <row r="1273">
          <cell r="A1273" t="str">
            <v>2220499</v>
          </cell>
        </row>
        <row r="1274">
          <cell r="A1274" t="str">
            <v>22205</v>
          </cell>
        </row>
        <row r="1275">
          <cell r="A1275" t="str">
            <v>2220501</v>
          </cell>
        </row>
        <row r="1276">
          <cell r="A1276" t="str">
            <v>2220502</v>
          </cell>
        </row>
        <row r="1277">
          <cell r="A1277" t="str">
            <v>2220503</v>
          </cell>
        </row>
        <row r="1278">
          <cell r="A1278" t="str">
            <v>2220504</v>
          </cell>
        </row>
        <row r="1279">
          <cell r="A1279" t="str">
            <v>2220505</v>
          </cell>
        </row>
        <row r="1280">
          <cell r="A1280" t="str">
            <v>2220506</v>
          </cell>
        </row>
        <row r="1281">
          <cell r="A1281" t="str">
            <v>2220507</v>
          </cell>
        </row>
        <row r="1282">
          <cell r="A1282" t="str">
            <v>2220508</v>
          </cell>
        </row>
        <row r="1283">
          <cell r="A1283" t="str">
            <v>2220509</v>
          </cell>
        </row>
        <row r="1284">
          <cell r="A1284" t="str">
            <v>2220510</v>
          </cell>
        </row>
        <row r="1285">
          <cell r="A1285">
            <v>2220511</v>
          </cell>
        </row>
        <row r="1286">
          <cell r="A1286" t="str">
            <v>2220599</v>
          </cell>
        </row>
        <row r="1287">
          <cell r="A1287" t="str">
            <v>224</v>
          </cell>
        </row>
        <row r="1287">
          <cell r="E1287">
            <v>2049</v>
          </cell>
        </row>
        <row r="1288">
          <cell r="A1288" t="str">
            <v>22401</v>
          </cell>
        </row>
        <row r="1288">
          <cell r="E1288">
            <v>380</v>
          </cell>
        </row>
        <row r="1289">
          <cell r="A1289" t="str">
            <v>2240101</v>
          </cell>
        </row>
        <row r="1289">
          <cell r="E1289">
            <v>223</v>
          </cell>
        </row>
        <row r="1290">
          <cell r="A1290" t="str">
            <v>2240102</v>
          </cell>
        </row>
        <row r="1291">
          <cell r="A1291" t="str">
            <v>2240103</v>
          </cell>
        </row>
        <row r="1292">
          <cell r="A1292" t="str">
            <v>2240104</v>
          </cell>
        </row>
        <row r="1292">
          <cell r="E1292">
            <v>48</v>
          </cell>
        </row>
        <row r="1293">
          <cell r="A1293" t="str">
            <v>2240105</v>
          </cell>
        </row>
        <row r="1294">
          <cell r="A1294" t="str">
            <v>2240106</v>
          </cell>
        </row>
        <row r="1294">
          <cell r="E1294">
            <v>26</v>
          </cell>
        </row>
        <row r="1295">
          <cell r="A1295" t="str">
            <v>2240108</v>
          </cell>
        </row>
        <row r="1295">
          <cell r="E1295">
            <v>8</v>
          </cell>
        </row>
        <row r="1296">
          <cell r="A1296" t="str">
            <v>2240109</v>
          </cell>
        </row>
        <row r="1296">
          <cell r="E1296">
            <v>11</v>
          </cell>
        </row>
        <row r="1297">
          <cell r="A1297" t="str">
            <v>2240150</v>
          </cell>
        </row>
        <row r="1297">
          <cell r="E1297">
            <v>64</v>
          </cell>
        </row>
        <row r="1298">
          <cell r="A1298" t="str">
            <v>2240199</v>
          </cell>
        </row>
        <row r="1299">
          <cell r="A1299" t="str">
            <v>22402</v>
          </cell>
        </row>
        <row r="1299">
          <cell r="E1299">
            <v>696</v>
          </cell>
        </row>
        <row r="1300">
          <cell r="A1300" t="str">
            <v>2240201</v>
          </cell>
        </row>
        <row r="1300">
          <cell r="E1300">
            <v>642</v>
          </cell>
        </row>
        <row r="1301">
          <cell r="A1301" t="str">
            <v>2240202</v>
          </cell>
        </row>
        <row r="1302">
          <cell r="A1302" t="str">
            <v>2240203</v>
          </cell>
        </row>
        <row r="1303">
          <cell r="A1303" t="str">
            <v>2240204</v>
          </cell>
        </row>
        <row r="1303">
          <cell r="E1303">
            <v>54</v>
          </cell>
        </row>
        <row r="1304">
          <cell r="A1304" t="str">
            <v>2240299</v>
          </cell>
        </row>
        <row r="1305">
          <cell r="A1305" t="str">
            <v>22403</v>
          </cell>
        </row>
        <row r="1306">
          <cell r="A1306" t="str">
            <v>2240301</v>
          </cell>
        </row>
        <row r="1307">
          <cell r="A1307" t="str">
            <v>2240302</v>
          </cell>
        </row>
        <row r="1308">
          <cell r="A1308" t="str">
            <v>2240303</v>
          </cell>
        </row>
        <row r="1309">
          <cell r="A1309" t="str">
            <v>2240304</v>
          </cell>
        </row>
        <row r="1310">
          <cell r="A1310" t="str">
            <v>2240399</v>
          </cell>
        </row>
        <row r="1311">
          <cell r="A1311" t="str">
            <v>22404</v>
          </cell>
        </row>
        <row r="1312">
          <cell r="A1312" t="str">
            <v>2240401</v>
          </cell>
        </row>
        <row r="1313">
          <cell r="A1313" t="str">
            <v>2240402</v>
          </cell>
        </row>
        <row r="1314">
          <cell r="A1314" t="str">
            <v>2240403</v>
          </cell>
        </row>
        <row r="1315">
          <cell r="A1315" t="str">
            <v>2240404</v>
          </cell>
        </row>
        <row r="1316">
          <cell r="A1316" t="str">
            <v>2240405</v>
          </cell>
        </row>
        <row r="1317">
          <cell r="A1317" t="str">
            <v>2240450</v>
          </cell>
        </row>
        <row r="1318">
          <cell r="A1318" t="str">
            <v>2240499</v>
          </cell>
        </row>
        <row r="1319">
          <cell r="A1319" t="str">
            <v>22405</v>
          </cell>
        </row>
        <row r="1319">
          <cell r="E1319">
            <v>82</v>
          </cell>
        </row>
        <row r="1320">
          <cell r="A1320" t="str">
            <v>2240501</v>
          </cell>
        </row>
        <row r="1321">
          <cell r="A1321" t="str">
            <v>2240502</v>
          </cell>
        </row>
        <row r="1322">
          <cell r="A1322" t="str">
            <v>2240503</v>
          </cell>
        </row>
        <row r="1323">
          <cell r="A1323" t="str">
            <v>2240504</v>
          </cell>
        </row>
        <row r="1324">
          <cell r="A1324" t="str">
            <v>2240505</v>
          </cell>
        </row>
        <row r="1324">
          <cell r="E1324">
            <v>1</v>
          </cell>
        </row>
        <row r="1325">
          <cell r="A1325" t="str">
            <v>2240506</v>
          </cell>
        </row>
        <row r="1325">
          <cell r="E1325">
            <v>2</v>
          </cell>
        </row>
        <row r="1326">
          <cell r="A1326" t="str">
            <v>2240507</v>
          </cell>
        </row>
        <row r="1327">
          <cell r="A1327" t="str">
            <v>2240508</v>
          </cell>
        </row>
        <row r="1328">
          <cell r="A1328" t="str">
            <v>2240509</v>
          </cell>
        </row>
        <row r="1329">
          <cell r="A1329" t="str">
            <v>2240510</v>
          </cell>
        </row>
        <row r="1330">
          <cell r="A1330" t="str">
            <v>2240550</v>
          </cell>
        </row>
        <row r="1330">
          <cell r="E1330">
            <v>79</v>
          </cell>
        </row>
        <row r="1331">
          <cell r="A1331" t="str">
            <v>2240599</v>
          </cell>
        </row>
        <row r="1332">
          <cell r="A1332" t="str">
            <v>22406</v>
          </cell>
        </row>
        <row r="1332">
          <cell r="E1332">
            <v>467</v>
          </cell>
        </row>
        <row r="1333">
          <cell r="A1333" t="str">
            <v>2240601</v>
          </cell>
        </row>
        <row r="1333">
          <cell r="E1333">
            <v>424</v>
          </cell>
        </row>
        <row r="1334">
          <cell r="A1334" t="str">
            <v>2240602</v>
          </cell>
        </row>
        <row r="1334">
          <cell r="E1334">
            <v>1</v>
          </cell>
        </row>
        <row r="1335">
          <cell r="A1335" t="str">
            <v>2240699</v>
          </cell>
        </row>
        <row r="1335">
          <cell r="E1335">
            <v>42</v>
          </cell>
        </row>
        <row r="1336">
          <cell r="A1336" t="str">
            <v>22407</v>
          </cell>
        </row>
        <row r="1336">
          <cell r="E1336">
            <v>424</v>
          </cell>
        </row>
        <row r="1337">
          <cell r="A1337" t="str">
            <v>2240701</v>
          </cell>
        </row>
        <row r="1338">
          <cell r="A1338" t="str">
            <v>2240702</v>
          </cell>
        </row>
        <row r="1339">
          <cell r="A1339" t="str">
            <v>2240703</v>
          </cell>
        </row>
        <row r="1339">
          <cell r="E1339">
            <v>424</v>
          </cell>
        </row>
        <row r="1340">
          <cell r="A1340" t="str">
            <v>2240704</v>
          </cell>
        </row>
        <row r="1341">
          <cell r="A1341" t="str">
            <v>2240799</v>
          </cell>
        </row>
        <row r="1342">
          <cell r="A1342" t="str">
            <v>22499</v>
          </cell>
        </row>
        <row r="1343">
          <cell r="A1343" t="str">
            <v>2249999</v>
          </cell>
        </row>
        <row r="1344">
          <cell r="A1344" t="str">
            <v>227</v>
          </cell>
        </row>
        <row r="1345">
          <cell r="A1345" t="str">
            <v>232</v>
          </cell>
        </row>
        <row r="1345">
          <cell r="E1345">
            <v>1679</v>
          </cell>
        </row>
        <row r="1346">
          <cell r="A1346" t="str">
            <v>23203</v>
          </cell>
        </row>
        <row r="1346">
          <cell r="E1346">
            <v>1679</v>
          </cell>
        </row>
        <row r="1347">
          <cell r="A1347" t="str">
            <v>2320301</v>
          </cell>
        </row>
        <row r="1347">
          <cell r="E1347">
            <v>1679</v>
          </cell>
        </row>
        <row r="1348">
          <cell r="A1348" t="str">
            <v>2320302</v>
          </cell>
        </row>
        <row r="1349">
          <cell r="A1349" t="str">
            <v>2320303</v>
          </cell>
        </row>
        <row r="1350">
          <cell r="A1350">
            <v>2320399</v>
          </cell>
        </row>
        <row r="1351">
          <cell r="A1351" t="str">
            <v>233</v>
          </cell>
        </row>
        <row r="1351">
          <cell r="E1351">
            <v>9</v>
          </cell>
        </row>
        <row r="1352">
          <cell r="A1352" t="str">
            <v>23303</v>
          </cell>
        </row>
        <row r="1352">
          <cell r="E1352">
            <v>9</v>
          </cell>
        </row>
        <row r="1353">
          <cell r="A1353" t="str">
            <v>229</v>
          </cell>
        </row>
        <row r="1354">
          <cell r="A1354" t="str">
            <v>22902</v>
          </cell>
        </row>
        <row r="1355">
          <cell r="A1355" t="str">
            <v>22999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31" activePane="bottomLeft" state="frozen"/>
      <selection/>
      <selection pane="bottomLeft" activeCell="C32" sqref="C32:D32"/>
    </sheetView>
  </sheetViews>
  <sheetFormatPr defaultColWidth="9" defaultRowHeight="14.25" outlineLevelCol="5"/>
  <cols>
    <col min="1" max="1" width="17.6333333333333" style="274" customWidth="1"/>
    <col min="2" max="2" width="50.75" style="274" customWidth="1"/>
    <col min="3" max="4" width="20.6333333333333" style="274" customWidth="1"/>
    <col min="5" max="5" width="20.6333333333333" style="498" customWidth="1"/>
    <col min="6" max="16384" width="9" style="453"/>
  </cols>
  <sheetData>
    <row r="1" ht="22.5" spans="2:2">
      <c r="B1" s="499" t="s">
        <v>0</v>
      </c>
    </row>
    <row r="2" ht="45" customHeight="1" spans="1:6">
      <c r="A2" s="423"/>
      <c r="B2" s="423" t="s">
        <v>1</v>
      </c>
      <c r="C2" s="423"/>
      <c r="D2" s="423"/>
      <c r="E2" s="423"/>
      <c r="F2" s="419"/>
    </row>
    <row r="3" ht="18.95" customHeight="1" spans="1:6">
      <c r="A3" s="277"/>
      <c r="B3" s="500"/>
      <c r="C3" s="501"/>
      <c r="D3" s="277"/>
      <c r="E3" s="282" t="s">
        <v>2</v>
      </c>
      <c r="F3" s="419"/>
    </row>
    <row r="4" s="495" customFormat="1" ht="45" customHeight="1" spans="1:6">
      <c r="A4" s="284" t="s">
        <v>3</v>
      </c>
      <c r="B4" s="502" t="s">
        <v>4</v>
      </c>
      <c r="C4" s="286" t="s">
        <v>5</v>
      </c>
      <c r="D4" s="286" t="s">
        <v>6</v>
      </c>
      <c r="E4" s="502" t="s">
        <v>7</v>
      </c>
      <c r="F4" s="503" t="s">
        <v>8</v>
      </c>
    </row>
    <row r="5" ht="37.5" customHeight="1" spans="1:6">
      <c r="A5" s="474" t="s">
        <v>9</v>
      </c>
      <c r="B5" s="475" t="s">
        <v>10</v>
      </c>
      <c r="C5" s="318">
        <f>SUM(C6:C20)</f>
        <v>25643</v>
      </c>
      <c r="D5" s="318">
        <f>SUM(D6:D20)</f>
        <v>30238</v>
      </c>
      <c r="E5" s="504">
        <f>IF(C5&lt;&gt;0,D5/C5-1,"")</f>
        <v>0.179</v>
      </c>
      <c r="F5" s="505" t="str">
        <f t="shared" ref="F5:F40" si="0">IF(LEN(A5)=3,"是",IF(B5&lt;&gt;"",IF(SUM(C5:D5)&lt;&gt;0,"是","否"),"是"))</f>
        <v>是</v>
      </c>
    </row>
    <row r="6" ht="37.5" customHeight="1" spans="1:6">
      <c r="A6" s="370" t="s">
        <v>11</v>
      </c>
      <c r="B6" s="312" t="s">
        <v>12</v>
      </c>
      <c r="C6" s="315">
        <v>8599</v>
      </c>
      <c r="D6" s="301">
        <v>9234</v>
      </c>
      <c r="E6" s="504">
        <f t="shared" ref="E6:E29" si="1">IF(C6&lt;&gt;0,D6/C6-1,"")</f>
        <v>0.074</v>
      </c>
      <c r="F6" s="505" t="str">
        <f t="shared" si="0"/>
        <v>是</v>
      </c>
    </row>
    <row r="7" ht="37.5" customHeight="1" spans="1:6">
      <c r="A7" s="370" t="s">
        <v>13</v>
      </c>
      <c r="B7" s="312" t="s">
        <v>14</v>
      </c>
      <c r="C7" s="301">
        <v>364</v>
      </c>
      <c r="D7" s="301">
        <v>504</v>
      </c>
      <c r="E7" s="504">
        <f t="shared" si="1"/>
        <v>0.385</v>
      </c>
      <c r="F7" s="505" t="str">
        <f t="shared" si="0"/>
        <v>是</v>
      </c>
    </row>
    <row r="8" ht="37.5" customHeight="1" spans="1:6">
      <c r="A8" s="370" t="s">
        <v>15</v>
      </c>
      <c r="B8" s="312" t="s">
        <v>16</v>
      </c>
      <c r="C8" s="301">
        <v>212</v>
      </c>
      <c r="D8" s="301">
        <v>350</v>
      </c>
      <c r="E8" s="504">
        <f t="shared" si="1"/>
        <v>0.651</v>
      </c>
      <c r="F8" s="505" t="str">
        <f t="shared" si="0"/>
        <v>是</v>
      </c>
    </row>
    <row r="9" ht="37.5" customHeight="1" spans="1:6">
      <c r="A9" s="370" t="s">
        <v>17</v>
      </c>
      <c r="B9" s="312" t="s">
        <v>18</v>
      </c>
      <c r="C9" s="301">
        <v>7</v>
      </c>
      <c r="D9" s="301">
        <v>29</v>
      </c>
      <c r="E9" s="504">
        <f t="shared" si="1"/>
        <v>3.143</v>
      </c>
      <c r="F9" s="505" t="str">
        <f t="shared" si="0"/>
        <v>是</v>
      </c>
    </row>
    <row r="10" ht="37.5" customHeight="1" spans="1:6">
      <c r="A10" s="370" t="s">
        <v>19</v>
      </c>
      <c r="B10" s="312" t="s">
        <v>20</v>
      </c>
      <c r="C10" s="301">
        <v>784</v>
      </c>
      <c r="D10" s="301">
        <v>855</v>
      </c>
      <c r="E10" s="504">
        <f t="shared" si="1"/>
        <v>0.091</v>
      </c>
      <c r="F10" s="505" t="str">
        <f t="shared" si="0"/>
        <v>是</v>
      </c>
    </row>
    <row r="11" ht="37.5" customHeight="1" spans="1:6">
      <c r="A11" s="370" t="s">
        <v>21</v>
      </c>
      <c r="B11" s="312" t="s">
        <v>22</v>
      </c>
      <c r="C11" s="301">
        <v>385</v>
      </c>
      <c r="D11" s="301">
        <v>680</v>
      </c>
      <c r="E11" s="504">
        <f t="shared" si="1"/>
        <v>0.766</v>
      </c>
      <c r="F11" s="505" t="str">
        <f t="shared" si="0"/>
        <v>是</v>
      </c>
    </row>
    <row r="12" ht="37.5" customHeight="1" spans="1:6">
      <c r="A12" s="370" t="s">
        <v>23</v>
      </c>
      <c r="B12" s="312" t="s">
        <v>24</v>
      </c>
      <c r="C12" s="301">
        <v>352</v>
      </c>
      <c r="D12" s="301">
        <v>409</v>
      </c>
      <c r="E12" s="504">
        <f t="shared" si="1"/>
        <v>0.162</v>
      </c>
      <c r="F12" s="505" t="str">
        <f t="shared" si="0"/>
        <v>是</v>
      </c>
    </row>
    <row r="13" ht="37.5" customHeight="1" spans="1:6">
      <c r="A13" s="370" t="s">
        <v>25</v>
      </c>
      <c r="B13" s="312" t="s">
        <v>26</v>
      </c>
      <c r="C13" s="301">
        <v>328</v>
      </c>
      <c r="D13" s="301">
        <v>549</v>
      </c>
      <c r="E13" s="504">
        <f t="shared" si="1"/>
        <v>0.674</v>
      </c>
      <c r="F13" s="505" t="str">
        <f t="shared" si="0"/>
        <v>是</v>
      </c>
    </row>
    <row r="14" ht="37.5" customHeight="1" spans="1:6">
      <c r="A14" s="370" t="s">
        <v>27</v>
      </c>
      <c r="B14" s="312" t="s">
        <v>28</v>
      </c>
      <c r="C14" s="301">
        <v>822</v>
      </c>
      <c r="D14" s="301">
        <v>5391</v>
      </c>
      <c r="E14" s="504">
        <f t="shared" si="1"/>
        <v>5.558</v>
      </c>
      <c r="F14" s="505" t="str">
        <f t="shared" si="0"/>
        <v>是</v>
      </c>
    </row>
    <row r="15" ht="37.5" customHeight="1" spans="1:6">
      <c r="A15" s="370" t="s">
        <v>29</v>
      </c>
      <c r="B15" s="312" t="s">
        <v>30</v>
      </c>
      <c r="C15" s="301">
        <v>379</v>
      </c>
      <c r="D15" s="301">
        <v>397</v>
      </c>
      <c r="E15" s="504">
        <f t="shared" si="1"/>
        <v>0.047</v>
      </c>
      <c r="F15" s="505" t="str">
        <f t="shared" si="0"/>
        <v>是</v>
      </c>
    </row>
    <row r="16" ht="37.5" customHeight="1" spans="1:6">
      <c r="A16" s="370" t="s">
        <v>31</v>
      </c>
      <c r="B16" s="312" t="s">
        <v>32</v>
      </c>
      <c r="C16" s="301">
        <v>9140</v>
      </c>
      <c r="D16" s="301">
        <v>6611</v>
      </c>
      <c r="E16" s="504">
        <f t="shared" si="1"/>
        <v>-0.277</v>
      </c>
      <c r="F16" s="505" t="str">
        <f t="shared" si="0"/>
        <v>是</v>
      </c>
    </row>
    <row r="17" ht="37.5" customHeight="1" spans="1:6">
      <c r="A17" s="370" t="s">
        <v>33</v>
      </c>
      <c r="B17" s="312" t="s">
        <v>34</v>
      </c>
      <c r="C17" s="301">
        <v>678</v>
      </c>
      <c r="D17" s="301">
        <v>1504</v>
      </c>
      <c r="E17" s="504">
        <f t="shared" si="1"/>
        <v>1.218</v>
      </c>
      <c r="F17" s="505" t="str">
        <f t="shared" si="0"/>
        <v>是</v>
      </c>
    </row>
    <row r="18" ht="37.5" customHeight="1" spans="1:6">
      <c r="A18" s="370" t="s">
        <v>35</v>
      </c>
      <c r="B18" s="312" t="s">
        <v>36</v>
      </c>
      <c r="C18" s="301">
        <v>3539</v>
      </c>
      <c r="D18" s="301">
        <v>3647</v>
      </c>
      <c r="E18" s="504">
        <f t="shared" si="1"/>
        <v>0.031</v>
      </c>
      <c r="F18" s="505" t="str">
        <f t="shared" si="0"/>
        <v>是</v>
      </c>
    </row>
    <row r="19" ht="37.5" customHeight="1" spans="1:6">
      <c r="A19" s="370" t="s">
        <v>37</v>
      </c>
      <c r="B19" s="312" t="s">
        <v>38</v>
      </c>
      <c r="C19" s="301">
        <v>54</v>
      </c>
      <c r="D19" s="301">
        <v>78</v>
      </c>
      <c r="E19" s="504">
        <f t="shared" si="1"/>
        <v>0.444</v>
      </c>
      <c r="F19" s="505" t="str">
        <f t="shared" si="0"/>
        <v>是</v>
      </c>
    </row>
    <row r="20" ht="37.5" customHeight="1" spans="1:6">
      <c r="A20" s="513" t="s">
        <v>39</v>
      </c>
      <c r="B20" s="312" t="s">
        <v>40</v>
      </c>
      <c r="C20" s="301"/>
      <c r="D20" s="301">
        <v>0</v>
      </c>
      <c r="E20" s="504" t="str">
        <f t="shared" si="1"/>
        <v/>
      </c>
      <c r="F20" s="505" t="str">
        <f t="shared" si="0"/>
        <v>否</v>
      </c>
    </row>
    <row r="21" ht="37.5" customHeight="1" spans="1:6">
      <c r="A21" s="368" t="s">
        <v>41</v>
      </c>
      <c r="B21" s="475" t="s">
        <v>42</v>
      </c>
      <c r="C21" s="318">
        <f>SUM(C22:C29)</f>
        <v>16707</v>
      </c>
      <c r="D21" s="318">
        <f>SUM(D22:D29)</f>
        <v>12959</v>
      </c>
      <c r="E21" s="504">
        <f t="shared" si="1"/>
        <v>-0.224</v>
      </c>
      <c r="F21" s="505" t="str">
        <f t="shared" si="0"/>
        <v>是</v>
      </c>
    </row>
    <row r="22" ht="37.5" customHeight="1" spans="1:6">
      <c r="A22" s="506" t="s">
        <v>43</v>
      </c>
      <c r="B22" s="312" t="s">
        <v>44</v>
      </c>
      <c r="C22" s="468">
        <v>787</v>
      </c>
      <c r="D22" s="468">
        <v>972</v>
      </c>
      <c r="E22" s="504">
        <f t="shared" si="1"/>
        <v>0.235</v>
      </c>
      <c r="F22" s="505" t="str">
        <f t="shared" si="0"/>
        <v>是</v>
      </c>
    </row>
    <row r="23" ht="37.5" customHeight="1" spans="1:6">
      <c r="A23" s="370" t="s">
        <v>45</v>
      </c>
      <c r="B23" s="507" t="s">
        <v>46</v>
      </c>
      <c r="C23" s="468">
        <v>2128</v>
      </c>
      <c r="D23" s="468">
        <v>1587</v>
      </c>
      <c r="E23" s="504">
        <f t="shared" si="1"/>
        <v>-0.254</v>
      </c>
      <c r="F23" s="505" t="str">
        <f t="shared" si="0"/>
        <v>是</v>
      </c>
    </row>
    <row r="24" ht="37.5" customHeight="1" spans="1:6">
      <c r="A24" s="370" t="s">
        <v>47</v>
      </c>
      <c r="B24" s="312" t="s">
        <v>48</v>
      </c>
      <c r="C24" s="468">
        <v>1903</v>
      </c>
      <c r="D24" s="468">
        <v>731</v>
      </c>
      <c r="E24" s="504">
        <f t="shared" si="1"/>
        <v>-0.616</v>
      </c>
      <c r="F24" s="505" t="str">
        <f t="shared" si="0"/>
        <v>是</v>
      </c>
    </row>
    <row r="25" ht="37.5" customHeight="1" spans="1:6">
      <c r="A25" s="370" t="s">
        <v>49</v>
      </c>
      <c r="B25" s="312" t="s">
        <v>50</v>
      </c>
      <c r="C25" s="468"/>
      <c r="D25" s="468">
        <v>0</v>
      </c>
      <c r="E25" s="504" t="str">
        <f t="shared" si="1"/>
        <v/>
      </c>
      <c r="F25" s="505" t="str">
        <f t="shared" si="0"/>
        <v>否</v>
      </c>
    </row>
    <row r="26" ht="37.5" customHeight="1" spans="1:6">
      <c r="A26" s="370" t="s">
        <v>51</v>
      </c>
      <c r="B26" s="312" t="s">
        <v>52</v>
      </c>
      <c r="C26" s="468">
        <v>8860</v>
      </c>
      <c r="D26" s="468">
        <v>8229</v>
      </c>
      <c r="E26" s="504">
        <f t="shared" si="1"/>
        <v>-0.071</v>
      </c>
      <c r="F26" s="505" t="str">
        <f t="shared" si="0"/>
        <v>是</v>
      </c>
    </row>
    <row r="27" ht="37.5" customHeight="1" spans="1:6">
      <c r="A27" s="370" t="s">
        <v>53</v>
      </c>
      <c r="B27" s="312" t="s">
        <v>54</v>
      </c>
      <c r="C27" s="468"/>
      <c r="D27" s="468">
        <v>0</v>
      </c>
      <c r="E27" s="504" t="str">
        <f t="shared" si="1"/>
        <v/>
      </c>
      <c r="F27" s="505" t="str">
        <f t="shared" si="0"/>
        <v>否</v>
      </c>
    </row>
    <row r="28" ht="37.5" customHeight="1" spans="1:6">
      <c r="A28" s="370" t="s">
        <v>55</v>
      </c>
      <c r="B28" s="312" t="s">
        <v>56</v>
      </c>
      <c r="C28" s="468">
        <v>491</v>
      </c>
      <c r="D28" s="468">
        <v>508</v>
      </c>
      <c r="E28" s="504">
        <f t="shared" si="1"/>
        <v>0.035</v>
      </c>
      <c r="F28" s="505" t="str">
        <f t="shared" si="0"/>
        <v>是</v>
      </c>
    </row>
    <row r="29" ht="37.5" customHeight="1" spans="1:6">
      <c r="A29" s="370" t="s">
        <v>57</v>
      </c>
      <c r="B29" s="312" t="s">
        <v>58</v>
      </c>
      <c r="C29" s="468">
        <v>2538</v>
      </c>
      <c r="D29" s="468">
        <v>932</v>
      </c>
      <c r="E29" s="504">
        <f t="shared" si="1"/>
        <v>-0.633</v>
      </c>
      <c r="F29" s="505" t="str">
        <f t="shared" si="0"/>
        <v>是</v>
      </c>
    </row>
    <row r="30" ht="37.5" customHeight="1" spans="1:6">
      <c r="A30" s="370"/>
      <c r="B30" s="312"/>
      <c r="C30" s="315"/>
      <c r="D30" s="315"/>
      <c r="E30" s="504"/>
      <c r="F30" s="505" t="str">
        <f t="shared" si="0"/>
        <v>是</v>
      </c>
    </row>
    <row r="31" s="496" customFormat="1" ht="37.5" customHeight="1" spans="1:6">
      <c r="A31" s="508"/>
      <c r="B31" s="473" t="s">
        <v>59</v>
      </c>
      <c r="C31" s="318">
        <f>SUM(C5,C21)</f>
        <v>42350</v>
      </c>
      <c r="D31" s="318">
        <f>SUM(D5,D21)</f>
        <v>43197</v>
      </c>
      <c r="E31" s="504">
        <f>IF(C31&lt;&gt;0,D31/C31-1,"")</f>
        <v>0.02</v>
      </c>
      <c r="F31" s="505" t="str">
        <f t="shared" si="0"/>
        <v>是</v>
      </c>
    </row>
    <row r="32" ht="37.5" customHeight="1" spans="1:6">
      <c r="A32" s="368">
        <v>105</v>
      </c>
      <c r="B32" s="310" t="s">
        <v>60</v>
      </c>
      <c r="C32" s="318">
        <v>9212</v>
      </c>
      <c r="D32" s="318">
        <v>4020</v>
      </c>
      <c r="E32" s="504">
        <f t="shared" ref="E32:E40" si="2">IF(C32&lt;&gt;0,D32/C32-1,"")</f>
        <v>-0.564</v>
      </c>
      <c r="F32" s="505" t="str">
        <f t="shared" si="0"/>
        <v>是</v>
      </c>
    </row>
    <row r="33" ht="37.5" customHeight="1" spans="1:6">
      <c r="A33" s="474">
        <v>110</v>
      </c>
      <c r="B33" s="475" t="s">
        <v>61</v>
      </c>
      <c r="C33" s="318">
        <f>SUM(C34:C39)</f>
        <v>142092</v>
      </c>
      <c r="D33" s="318">
        <f>SUM(D34:D39)</f>
        <v>128304</v>
      </c>
      <c r="E33" s="504">
        <f t="shared" si="2"/>
        <v>-0.097</v>
      </c>
      <c r="F33" s="505" t="str">
        <f t="shared" si="0"/>
        <v>是</v>
      </c>
    </row>
    <row r="34" ht="37.5" customHeight="1" spans="1:6">
      <c r="A34" s="370">
        <v>11001</v>
      </c>
      <c r="B34" s="312" t="s">
        <v>62</v>
      </c>
      <c r="C34" s="315">
        <v>5655</v>
      </c>
      <c r="D34" s="315">
        <v>2155</v>
      </c>
      <c r="E34" s="504">
        <f t="shared" si="2"/>
        <v>-0.619</v>
      </c>
      <c r="F34" s="505" t="str">
        <f t="shared" si="0"/>
        <v>是</v>
      </c>
    </row>
    <row r="35" ht="37.5" customHeight="1" spans="1:6">
      <c r="A35" s="370"/>
      <c r="B35" s="312" t="s">
        <v>63</v>
      </c>
      <c r="C35" s="315">
        <v>104419</v>
      </c>
      <c r="D35" s="315">
        <v>110244</v>
      </c>
      <c r="E35" s="504">
        <f t="shared" si="2"/>
        <v>0.056</v>
      </c>
      <c r="F35" s="505" t="str">
        <f t="shared" si="0"/>
        <v>是</v>
      </c>
    </row>
    <row r="36" ht="37.5" customHeight="1" spans="1:6">
      <c r="A36" s="370">
        <v>11008</v>
      </c>
      <c r="B36" s="312" t="s">
        <v>64</v>
      </c>
      <c r="C36" s="362">
        <v>23451</v>
      </c>
      <c r="D36" s="315">
        <v>12225</v>
      </c>
      <c r="E36" s="504">
        <f t="shared" si="2"/>
        <v>-0.479</v>
      </c>
      <c r="F36" s="505" t="str">
        <f t="shared" si="0"/>
        <v>是</v>
      </c>
    </row>
    <row r="37" ht="37.5" customHeight="1" spans="1:6">
      <c r="A37" s="370">
        <v>11009</v>
      </c>
      <c r="B37" s="312" t="s">
        <v>65</v>
      </c>
      <c r="C37" s="315">
        <v>2982</v>
      </c>
      <c r="D37" s="315">
        <v>3680</v>
      </c>
      <c r="E37" s="504">
        <f t="shared" si="2"/>
        <v>0.234</v>
      </c>
      <c r="F37" s="505" t="str">
        <f t="shared" si="0"/>
        <v>是</v>
      </c>
    </row>
    <row r="38" s="497" customFormat="1" ht="37.5" customHeight="1" spans="1:6">
      <c r="A38" s="509">
        <v>11013</v>
      </c>
      <c r="B38" s="316" t="s">
        <v>66</v>
      </c>
      <c r="C38" s="315"/>
      <c r="D38" s="315"/>
      <c r="E38" s="504" t="str">
        <f t="shared" si="2"/>
        <v/>
      </c>
      <c r="F38" s="505" t="str">
        <f t="shared" si="0"/>
        <v>否</v>
      </c>
    </row>
    <row r="39" s="497" customFormat="1" ht="37.5" customHeight="1" spans="1:6">
      <c r="A39" s="509">
        <v>11015</v>
      </c>
      <c r="B39" s="316" t="s">
        <v>67</v>
      </c>
      <c r="C39" s="315">
        <v>5585</v>
      </c>
      <c r="D39" s="315"/>
      <c r="E39" s="504">
        <f t="shared" si="2"/>
        <v>-1</v>
      </c>
      <c r="F39" s="505" t="str">
        <f t="shared" si="0"/>
        <v>是</v>
      </c>
    </row>
    <row r="40" ht="37.5" customHeight="1" spans="1:6">
      <c r="A40" s="510"/>
      <c r="B40" s="511" t="s">
        <v>68</v>
      </c>
      <c r="C40" s="318">
        <f>SUM(C31,C32,C33)</f>
        <v>193654</v>
      </c>
      <c r="D40" s="318">
        <f>SUM(D31,D32,D33)</f>
        <v>175521</v>
      </c>
      <c r="E40" s="504">
        <f t="shared" si="2"/>
        <v>-0.094</v>
      </c>
      <c r="F40" s="505" t="str">
        <f t="shared" si="0"/>
        <v>是</v>
      </c>
    </row>
    <row r="41" spans="3:4">
      <c r="C41" s="512"/>
      <c r="D41" s="512"/>
    </row>
    <row r="42" spans="4:4">
      <c r="D42" s="512"/>
    </row>
    <row r="43" spans="3:4">
      <c r="C43" s="512"/>
      <c r="D43" s="512"/>
    </row>
    <row r="44" spans="4:4">
      <c r="D44" s="512"/>
    </row>
    <row r="45" spans="3:4">
      <c r="C45" s="512"/>
      <c r="D45" s="512"/>
    </row>
    <row r="46" spans="3:4">
      <c r="C46" s="512"/>
      <c r="D46" s="512"/>
    </row>
    <row r="47" spans="4:4">
      <c r="D47" s="512"/>
    </row>
    <row r="48" spans="3:4">
      <c r="C48" s="512"/>
      <c r="D48" s="512"/>
    </row>
    <row r="49" spans="3:4">
      <c r="C49" s="512"/>
      <c r="D49" s="512"/>
    </row>
    <row r="50" spans="3:4">
      <c r="C50" s="512"/>
      <c r="D50" s="512"/>
    </row>
    <row r="51" spans="3:4">
      <c r="C51" s="512"/>
      <c r="D51" s="512"/>
    </row>
    <row r="52" spans="4:4">
      <c r="D52" s="512"/>
    </row>
    <row r="53" spans="3:4">
      <c r="C53" s="512"/>
      <c r="D53" s="512"/>
    </row>
  </sheetData>
  <autoFilter ref="A4:F40">
    <extLst/>
  </autoFilter>
  <mergeCells count="1">
    <mergeCell ref="B2:E2"/>
  </mergeCells>
  <conditionalFormatting sqref="E3">
    <cfRule type="cellIs" dxfId="0" priority="52" stopIfTrue="1" operator="lessThanOrEqual">
      <formula>-1</formula>
    </cfRule>
  </conditionalFormatting>
  <conditionalFormatting sqref="C5:D5">
    <cfRule type="expression" dxfId="1" priority="47" stopIfTrue="1">
      <formula>"len($A:$A)=3"</formula>
    </cfRule>
  </conditionalFormatting>
  <conditionalFormatting sqref="C6">
    <cfRule type="expression" dxfId="1" priority="14" stopIfTrue="1">
      <formula>"len($A:$A)=3"</formula>
    </cfRule>
    <cfRule type="expression" dxfId="1" priority="13" stopIfTrue="1">
      <formula>"len($A:$A)=3"</formula>
    </cfRule>
  </conditionalFormatting>
  <conditionalFormatting sqref="D30">
    <cfRule type="expression" dxfId="1" priority="33" stopIfTrue="1">
      <formula>"len($A:$A)=3"</formula>
    </cfRule>
  </conditionalFormatting>
  <conditionalFormatting sqref="A32:B32">
    <cfRule type="expression" dxfId="1" priority="58" stopIfTrue="1">
      <formula>"len($A:$A)=3"</formula>
    </cfRule>
  </conditionalFormatting>
  <conditionalFormatting sqref="C32">
    <cfRule type="expression" dxfId="1" priority="43" stopIfTrue="1">
      <formula>"len($A:$A)=3"</formula>
    </cfRule>
  </conditionalFormatting>
  <conditionalFormatting sqref="D32">
    <cfRule type="expression" dxfId="1" priority="32" stopIfTrue="1">
      <formula>"len($A:$A)=3"</formula>
    </cfRule>
  </conditionalFormatting>
  <conditionalFormatting sqref="D36">
    <cfRule type="expression" dxfId="1" priority="2" stopIfTrue="1">
      <formula>"len($A:$A)=3"</formula>
    </cfRule>
    <cfRule type="expression" dxfId="1" priority="1" stopIfTrue="1">
      <formula>"len($A:$A)=3"</formula>
    </cfRule>
  </conditionalFormatting>
  <conditionalFormatting sqref="C37">
    <cfRule type="expression" dxfId="1" priority="39" stopIfTrue="1">
      <formula>"len($A:$A)=3"</formula>
    </cfRule>
  </conditionalFormatting>
  <conditionalFormatting sqref="D37">
    <cfRule type="expression" dxfId="1" priority="28" stopIfTrue="1">
      <formula>"len($A:$A)=3"</formula>
    </cfRule>
  </conditionalFormatting>
  <conditionalFormatting sqref="D39">
    <cfRule type="expression" dxfId="1" priority="35" stopIfTrue="1">
      <formula>"len($A:$A)=3"</formula>
    </cfRule>
  </conditionalFormatting>
  <conditionalFormatting sqref="B8:B9">
    <cfRule type="expression" dxfId="1" priority="66" stopIfTrue="1">
      <formula>"len($A:$A)=3"</formula>
    </cfRule>
  </conditionalFormatting>
  <conditionalFormatting sqref="B33:B35">
    <cfRule type="expression" dxfId="1" priority="27" stopIfTrue="1">
      <formula>"len($A:$A)=3"</formula>
    </cfRule>
  </conditionalFormatting>
  <conditionalFormatting sqref="B38:B40">
    <cfRule type="expression" dxfId="1" priority="21" stopIfTrue="1">
      <formula>"len($A:$A)=3"</formula>
    </cfRule>
    <cfRule type="expression" dxfId="1" priority="22" stopIfTrue="1">
      <formula>"len($A:$A)=3"</formula>
    </cfRule>
  </conditionalFormatting>
  <conditionalFormatting sqref="C7:C17">
    <cfRule type="expression" dxfId="1" priority="12" stopIfTrue="1">
      <formula>"len($A:$A)=3"</formula>
    </cfRule>
    <cfRule type="expression" dxfId="1" priority="11" stopIfTrue="1">
      <formula>"len($A:$A)=3"</formula>
    </cfRule>
  </conditionalFormatting>
  <conditionalFormatting sqref="C18:C19">
    <cfRule type="expression" dxfId="1" priority="10" stopIfTrue="1">
      <formula>"len($A:$A)=3"</formula>
    </cfRule>
    <cfRule type="expression" dxfId="1" priority="9" stopIfTrue="1">
      <formula>"len($A:$A)=3"</formula>
    </cfRule>
  </conditionalFormatting>
  <conditionalFormatting sqref="C22:C29">
    <cfRule type="expression" dxfId="1" priority="6" stopIfTrue="1">
      <formula>"len($A:$A)=3"</formula>
    </cfRule>
    <cfRule type="expression" dxfId="1" priority="5" stopIfTrue="1">
      <formula>"len($A:$A)=3"</formula>
    </cfRule>
  </conditionalFormatting>
  <conditionalFormatting sqref="C34:C35">
    <cfRule type="expression" dxfId="1" priority="41" stopIfTrue="1">
      <formula>"len($A:$A)=3"</formula>
    </cfRule>
  </conditionalFormatting>
  <conditionalFormatting sqref="D6:D20">
    <cfRule type="expression" dxfId="1" priority="8" stopIfTrue="1">
      <formula>"len($A:$A)=3"</formula>
    </cfRule>
    <cfRule type="expression" dxfId="1" priority="7" stopIfTrue="1">
      <formula>"len($A:$A)=3"</formula>
    </cfRule>
  </conditionalFormatting>
  <conditionalFormatting sqref="D22:D29">
    <cfRule type="expression" dxfId="1" priority="4" stopIfTrue="1">
      <formula>"len($A:$A)=3"</formula>
    </cfRule>
    <cfRule type="expression" dxfId="1" priority="3" stopIfTrue="1">
      <formula>"len($A:$A)=3"</formula>
    </cfRule>
  </conditionalFormatting>
  <conditionalFormatting sqref="D34:D35">
    <cfRule type="expression" dxfId="1" priority="30" stopIfTrue="1">
      <formula>"len($A:$A)=3"</formula>
    </cfRule>
  </conditionalFormatting>
  <conditionalFormatting sqref="D38:D39">
    <cfRule type="expression" dxfId="1" priority="38" stopIfTrue="1">
      <formula>"len($A:$A)=3"</formula>
    </cfRule>
  </conditionalFormatting>
  <conditionalFormatting sqref="F5:F40">
    <cfRule type="cellIs" dxfId="2" priority="50" stopIfTrue="1" operator="lessThan">
      <formula>0</formula>
    </cfRule>
    <cfRule type="cellIs" dxfId="2" priority="51" stopIfTrue="1" operator="lessThan">
      <formula>0</formula>
    </cfRule>
  </conditionalFormatting>
  <conditionalFormatting sqref="A5:B30">
    <cfRule type="expression" dxfId="1" priority="63" stopIfTrue="1">
      <formula>"len($A:$A)=3"</formula>
    </cfRule>
  </conditionalFormatting>
  <conditionalFormatting sqref="B5:B7 B40 B32">
    <cfRule type="expression" dxfId="1" priority="72" stopIfTrue="1">
      <formula>"len($A:$A)=3"</formula>
    </cfRule>
  </conditionalFormatting>
  <conditionalFormatting sqref="C5:D5 C21:D21 C30">
    <cfRule type="expression" dxfId="1" priority="44" stopIfTrue="1">
      <formula>"len($A:$A)=3"</formula>
    </cfRule>
  </conditionalFormatting>
  <conditionalFormatting sqref="C32:C33 C34:D35 D33">
    <cfRule type="expression" dxfId="1" priority="48" stopIfTrue="1">
      <formula>"len($A:$A)=3"</formula>
    </cfRule>
  </conditionalFormatting>
  <conditionalFormatting sqref="D32 D34:D35">
    <cfRule type="expression" dxfId="1" priority="37" stopIfTrue="1">
      <formula>"len($A:$A)=3"</formula>
    </cfRule>
  </conditionalFormatting>
  <conditionalFormatting sqref="A33:B35 B39:B40">
    <cfRule type="expression" dxfId="1" priority="26" stopIfTrue="1">
      <formula>"len($A:$A)=3"</formula>
    </cfRule>
  </conditionalFormatting>
  <conditionalFormatting sqref="C33:D35">
    <cfRule type="expression" dxfId="1" priority="42" stopIfTrue="1">
      <formula>"len($A:$A)=3"</formula>
    </cfRule>
  </conditionalFormatting>
  <conditionalFormatting sqref="A34:B35">
    <cfRule type="expression" dxfId="1" priority="25" stopIfTrue="1">
      <formula>"len($A:$A)=3"</formula>
    </cfRule>
  </conditionalFormatting>
  <conditionalFormatting sqref="A36:B37">
    <cfRule type="expression" dxfId="1" priority="23" stopIfTrue="1">
      <formula>"len($A:$A)=3"</formula>
    </cfRule>
  </conditionalFormatting>
  <conditionalFormatting sqref="B40 A36:B36">
    <cfRule type="expression" dxfId="1" priority="70" stopIfTrue="1">
      <formula>"len($A:$A)=3"</formula>
    </cfRule>
  </conditionalFormatting>
  <conditionalFormatting sqref="C38:C40 D40">
    <cfRule type="expression" dxfId="1" priority="49" stopIfTrue="1">
      <formula>"len($A:$A)=3"</formula>
    </cfRule>
  </conditionalFormatting>
  <conditionalFormatting sqref="C39:C40 D40">
    <cfRule type="expression" dxfId="1" priority="4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26" activePane="bottomLeft" state="frozen"/>
      <selection/>
      <selection pane="bottomLeft" activeCell="C30" sqref="C30"/>
    </sheetView>
  </sheetViews>
  <sheetFormatPr defaultColWidth="9" defaultRowHeight="14.25" outlineLevelCol="5"/>
  <cols>
    <col min="1" max="1" width="12.75" style="154" customWidth="1"/>
    <col min="2" max="2" width="50.75" style="154" customWidth="1"/>
    <col min="3" max="5" width="20.6333333333333" style="154" customWidth="1"/>
    <col min="6" max="6" width="9.75" style="154" customWidth="1"/>
    <col min="7" max="16384" width="9" style="255"/>
  </cols>
  <sheetData>
    <row r="1" s="453" customFormat="1" ht="45" customHeight="1" spans="1:6">
      <c r="A1" s="423"/>
      <c r="B1" s="423" t="s">
        <v>69</v>
      </c>
      <c r="C1" s="423"/>
      <c r="D1" s="423"/>
      <c r="E1" s="423"/>
      <c r="F1" s="419"/>
    </row>
    <row r="2" ht="18.95" customHeight="1" spans="1:5">
      <c r="A2" s="480"/>
      <c r="B2" s="457"/>
      <c r="C2" s="327"/>
      <c r="E2" s="425" t="s">
        <v>2</v>
      </c>
    </row>
    <row r="3" s="454" customFormat="1" ht="45" customHeight="1" spans="1:6">
      <c r="A3" s="481" t="s">
        <v>3</v>
      </c>
      <c r="B3" s="449" t="s">
        <v>4</v>
      </c>
      <c r="C3" s="172" t="s">
        <v>5</v>
      </c>
      <c r="D3" s="172" t="s">
        <v>6</v>
      </c>
      <c r="E3" s="449" t="s">
        <v>7</v>
      </c>
      <c r="F3" s="482" t="s">
        <v>8</v>
      </c>
    </row>
    <row r="4" ht="37.5" customHeight="1" spans="1:6">
      <c r="A4" s="343" t="s">
        <v>70</v>
      </c>
      <c r="B4" s="483" t="s">
        <v>71</v>
      </c>
      <c r="C4" s="484">
        <v>13474</v>
      </c>
      <c r="D4" s="471">
        <v>19726</v>
      </c>
      <c r="E4" s="485">
        <f>IF(C4&lt;&gt;0,D4/C4-1,"")</f>
        <v>0.464</v>
      </c>
      <c r="F4" s="265" t="str">
        <f t="shared" ref="F4:F38" si="0">IF(LEN(A4)=3,"是",IF(B4&lt;&gt;"",IF(SUM(C4:D4)&lt;&gt;0,"是","否"),"是"))</f>
        <v>是</v>
      </c>
    </row>
    <row r="5" ht="37.5" customHeight="1" spans="1:6">
      <c r="A5" s="343" t="s">
        <v>72</v>
      </c>
      <c r="B5" s="486" t="s">
        <v>73</v>
      </c>
      <c r="C5" s="471">
        <f>SUMIF('[3]03'!$A$5:$A$1355,'[3]02'!#REF!,'[3]03'!$E$5:$E$1355)</f>
        <v>0</v>
      </c>
      <c r="D5" s="471"/>
      <c r="E5" s="485" t="str">
        <f t="shared" ref="E5:E28" si="1">IF(C5&lt;&gt;0,D5/C5-1,"")</f>
        <v/>
      </c>
      <c r="F5" s="265" t="str">
        <f t="shared" si="0"/>
        <v>是</v>
      </c>
    </row>
    <row r="6" ht="37.5" customHeight="1" spans="1:6">
      <c r="A6" s="343" t="s">
        <v>74</v>
      </c>
      <c r="B6" s="486" t="s">
        <v>75</v>
      </c>
      <c r="C6" s="484">
        <v>203</v>
      </c>
      <c r="D6" s="471">
        <v>309</v>
      </c>
      <c r="E6" s="485">
        <f t="shared" si="1"/>
        <v>0.522</v>
      </c>
      <c r="F6" s="265" t="str">
        <f t="shared" si="0"/>
        <v>是</v>
      </c>
    </row>
    <row r="7" ht="37.5" customHeight="1" spans="1:6">
      <c r="A7" s="343" t="s">
        <v>76</v>
      </c>
      <c r="B7" s="486" t="s">
        <v>77</v>
      </c>
      <c r="C7" s="471">
        <v>5236</v>
      </c>
      <c r="D7" s="471">
        <v>5495</v>
      </c>
      <c r="E7" s="485">
        <f t="shared" si="1"/>
        <v>0.049</v>
      </c>
      <c r="F7" s="265" t="str">
        <f t="shared" si="0"/>
        <v>是</v>
      </c>
    </row>
    <row r="8" ht="37.5" customHeight="1" spans="1:6">
      <c r="A8" s="343" t="s">
        <v>78</v>
      </c>
      <c r="B8" s="486" t="s">
        <v>79</v>
      </c>
      <c r="C8" s="471">
        <v>21936</v>
      </c>
      <c r="D8" s="471">
        <v>22393</v>
      </c>
      <c r="E8" s="485">
        <f t="shared" si="1"/>
        <v>0.021</v>
      </c>
      <c r="F8" s="265" t="str">
        <f t="shared" si="0"/>
        <v>是</v>
      </c>
    </row>
    <row r="9" ht="37.5" customHeight="1" spans="1:6">
      <c r="A9" s="343" t="s">
        <v>80</v>
      </c>
      <c r="B9" s="486" t="s">
        <v>81</v>
      </c>
      <c r="C9" s="471">
        <v>1534</v>
      </c>
      <c r="D9" s="471">
        <v>1674</v>
      </c>
      <c r="E9" s="485">
        <f t="shared" si="1"/>
        <v>0.091</v>
      </c>
      <c r="F9" s="265" t="str">
        <f t="shared" si="0"/>
        <v>是</v>
      </c>
    </row>
    <row r="10" ht="37.5" customHeight="1" spans="1:6">
      <c r="A10" s="343" t="s">
        <v>82</v>
      </c>
      <c r="B10" s="486" t="s">
        <v>83</v>
      </c>
      <c r="C10" s="471">
        <v>1127</v>
      </c>
      <c r="D10" s="471">
        <v>1831</v>
      </c>
      <c r="E10" s="485">
        <f t="shared" si="1"/>
        <v>0.625</v>
      </c>
      <c r="F10" s="265" t="str">
        <f t="shared" si="0"/>
        <v>是</v>
      </c>
    </row>
    <row r="11" ht="37.5" customHeight="1" spans="1:6">
      <c r="A11" s="343" t="s">
        <v>84</v>
      </c>
      <c r="B11" s="486" t="s">
        <v>85</v>
      </c>
      <c r="C11" s="471">
        <v>20234</v>
      </c>
      <c r="D11" s="471">
        <v>25346</v>
      </c>
      <c r="E11" s="485">
        <f t="shared" si="1"/>
        <v>0.253</v>
      </c>
      <c r="F11" s="265" t="str">
        <f t="shared" si="0"/>
        <v>是</v>
      </c>
    </row>
    <row r="12" ht="37.5" customHeight="1" spans="1:6">
      <c r="A12" s="343" t="s">
        <v>86</v>
      </c>
      <c r="B12" s="486" t="s">
        <v>87</v>
      </c>
      <c r="C12" s="471">
        <v>10287</v>
      </c>
      <c r="D12" s="471">
        <v>12077</v>
      </c>
      <c r="E12" s="485">
        <f t="shared" si="1"/>
        <v>0.174</v>
      </c>
      <c r="F12" s="265" t="str">
        <f t="shared" si="0"/>
        <v>是</v>
      </c>
    </row>
    <row r="13" ht="37.5" customHeight="1" spans="1:6">
      <c r="A13" s="343" t="s">
        <v>88</v>
      </c>
      <c r="B13" s="486" t="s">
        <v>89</v>
      </c>
      <c r="C13" s="471">
        <v>-301</v>
      </c>
      <c r="D13" s="471">
        <v>1719</v>
      </c>
      <c r="E13" s="485">
        <f t="shared" si="1"/>
        <v>-6.711</v>
      </c>
      <c r="F13" s="265" t="str">
        <f t="shared" si="0"/>
        <v>是</v>
      </c>
    </row>
    <row r="14" ht="37.5" customHeight="1" spans="1:6">
      <c r="A14" s="343" t="s">
        <v>90</v>
      </c>
      <c r="B14" s="486" t="s">
        <v>91</v>
      </c>
      <c r="C14" s="471">
        <v>17262</v>
      </c>
      <c r="D14" s="471">
        <v>19280</v>
      </c>
      <c r="E14" s="485">
        <f t="shared" si="1"/>
        <v>0.117</v>
      </c>
      <c r="F14" s="265" t="str">
        <f t="shared" si="0"/>
        <v>是</v>
      </c>
    </row>
    <row r="15" ht="37.5" customHeight="1" spans="1:6">
      <c r="A15" s="343" t="s">
        <v>92</v>
      </c>
      <c r="B15" s="486" t="s">
        <v>93</v>
      </c>
      <c r="C15" s="471">
        <v>55129</v>
      </c>
      <c r="D15" s="471">
        <v>38112</v>
      </c>
      <c r="E15" s="485">
        <f t="shared" si="1"/>
        <v>-0.309</v>
      </c>
      <c r="F15" s="265" t="str">
        <f t="shared" si="0"/>
        <v>是</v>
      </c>
    </row>
    <row r="16" ht="37.5" customHeight="1" spans="1:6">
      <c r="A16" s="343" t="s">
        <v>94</v>
      </c>
      <c r="B16" s="486" t="s">
        <v>95</v>
      </c>
      <c r="C16" s="471">
        <v>4586</v>
      </c>
      <c r="D16" s="471">
        <v>5149</v>
      </c>
      <c r="E16" s="485">
        <f t="shared" si="1"/>
        <v>0.123</v>
      </c>
      <c r="F16" s="265" t="str">
        <f t="shared" si="0"/>
        <v>是</v>
      </c>
    </row>
    <row r="17" ht="37.5" customHeight="1" spans="1:6">
      <c r="A17" s="343" t="s">
        <v>96</v>
      </c>
      <c r="B17" s="486" t="s">
        <v>97</v>
      </c>
      <c r="C17" s="471">
        <v>1615</v>
      </c>
      <c r="D17" s="471">
        <v>1834</v>
      </c>
      <c r="E17" s="485">
        <f t="shared" si="1"/>
        <v>0.136</v>
      </c>
      <c r="F17" s="265" t="str">
        <f t="shared" si="0"/>
        <v>是</v>
      </c>
    </row>
    <row r="18" ht="37.5" customHeight="1" spans="1:6">
      <c r="A18" s="343" t="s">
        <v>98</v>
      </c>
      <c r="B18" s="486" t="s">
        <v>99</v>
      </c>
      <c r="C18" s="471">
        <v>183</v>
      </c>
      <c r="D18" s="471">
        <v>211</v>
      </c>
      <c r="E18" s="485">
        <f t="shared" si="1"/>
        <v>0.153</v>
      </c>
      <c r="F18" s="265" t="str">
        <f t="shared" si="0"/>
        <v>是</v>
      </c>
    </row>
    <row r="19" ht="37.5" customHeight="1" spans="1:6">
      <c r="A19" s="343" t="s">
        <v>100</v>
      </c>
      <c r="B19" s="486" t="s">
        <v>101</v>
      </c>
      <c r="C19" s="471">
        <v>20</v>
      </c>
      <c r="D19" s="471">
        <v>23</v>
      </c>
      <c r="E19" s="485">
        <f t="shared" si="1"/>
        <v>0.15</v>
      </c>
      <c r="F19" s="265" t="str">
        <f t="shared" si="0"/>
        <v>是</v>
      </c>
    </row>
    <row r="20" ht="37.5" customHeight="1" spans="1:6">
      <c r="A20" s="343" t="s">
        <v>102</v>
      </c>
      <c r="B20" s="486" t="s">
        <v>103</v>
      </c>
      <c r="C20" s="471">
        <f>SUMIF('[3]03'!$A$5:$A$1355,'[3]02'!#REF!,'[3]03'!$E$5:$E$1355)</f>
        <v>0</v>
      </c>
      <c r="D20" s="471"/>
      <c r="E20" s="485" t="str">
        <f t="shared" si="1"/>
        <v/>
      </c>
      <c r="F20" s="265" t="str">
        <f t="shared" si="0"/>
        <v>是</v>
      </c>
    </row>
    <row r="21" ht="37.5" customHeight="1" spans="1:6">
      <c r="A21" s="343" t="s">
        <v>104</v>
      </c>
      <c r="B21" s="486" t="s">
        <v>105</v>
      </c>
      <c r="C21" s="471">
        <v>2793</v>
      </c>
      <c r="D21" s="471">
        <v>3068</v>
      </c>
      <c r="E21" s="485">
        <f t="shared" si="1"/>
        <v>0.098</v>
      </c>
      <c r="F21" s="265" t="str">
        <f t="shared" si="0"/>
        <v>是</v>
      </c>
    </row>
    <row r="22" ht="37.5" customHeight="1" spans="1:6">
      <c r="A22" s="343" t="s">
        <v>106</v>
      </c>
      <c r="B22" s="486" t="s">
        <v>107</v>
      </c>
      <c r="C22" s="471">
        <v>3636</v>
      </c>
      <c r="D22" s="471">
        <v>3736</v>
      </c>
      <c r="E22" s="485">
        <f t="shared" si="1"/>
        <v>0.028</v>
      </c>
      <c r="F22" s="265" t="str">
        <f t="shared" si="0"/>
        <v>是</v>
      </c>
    </row>
    <row r="23" ht="37.5" customHeight="1" spans="1:6">
      <c r="A23" s="343" t="s">
        <v>108</v>
      </c>
      <c r="B23" s="486" t="s">
        <v>109</v>
      </c>
      <c r="C23" s="471">
        <v>145</v>
      </c>
      <c r="D23" s="471">
        <v>155</v>
      </c>
      <c r="E23" s="485">
        <f t="shared" si="1"/>
        <v>0.069</v>
      </c>
      <c r="F23" s="265" t="str">
        <f t="shared" si="0"/>
        <v>是</v>
      </c>
    </row>
    <row r="24" ht="37.5" customHeight="1" spans="1:6">
      <c r="A24" s="343" t="s">
        <v>110</v>
      </c>
      <c r="B24" s="486" t="s">
        <v>111</v>
      </c>
      <c r="C24" s="471">
        <v>2049</v>
      </c>
      <c r="D24" s="471">
        <v>2206</v>
      </c>
      <c r="E24" s="485">
        <f t="shared" si="1"/>
        <v>0.077</v>
      </c>
      <c r="F24" s="265" t="str">
        <f t="shared" si="0"/>
        <v>是</v>
      </c>
    </row>
    <row r="25" ht="37.5" customHeight="1" spans="1:6">
      <c r="A25" s="343" t="s">
        <v>112</v>
      </c>
      <c r="B25" s="486" t="s">
        <v>113</v>
      </c>
      <c r="C25" s="471">
        <f>SUMIF('[3]03'!$A$5:$A$1355,'[3]02'!#REF!,'[3]03'!$E$5:$E$1355)</f>
        <v>0</v>
      </c>
      <c r="D25" s="471">
        <v>1677</v>
      </c>
      <c r="E25" s="485" t="str">
        <f t="shared" si="1"/>
        <v/>
      </c>
      <c r="F25" s="265" t="str">
        <f t="shared" si="0"/>
        <v>是</v>
      </c>
    </row>
    <row r="26" ht="37.5" customHeight="1" spans="1:6">
      <c r="A26" s="343" t="s">
        <v>114</v>
      </c>
      <c r="B26" s="486" t="s">
        <v>115</v>
      </c>
      <c r="C26" s="471">
        <v>1679</v>
      </c>
      <c r="D26" s="471">
        <v>1699</v>
      </c>
      <c r="E26" s="485">
        <f t="shared" si="1"/>
        <v>0.012</v>
      </c>
      <c r="F26" s="265" t="str">
        <f t="shared" si="0"/>
        <v>是</v>
      </c>
    </row>
    <row r="27" ht="37.5" customHeight="1" spans="1:6">
      <c r="A27" s="343" t="s">
        <v>116</v>
      </c>
      <c r="B27" s="486" t="s">
        <v>117</v>
      </c>
      <c r="C27" s="471">
        <v>9</v>
      </c>
      <c r="D27" s="471">
        <v>1</v>
      </c>
      <c r="E27" s="485">
        <f t="shared" si="1"/>
        <v>-0.889</v>
      </c>
      <c r="F27" s="265" t="str">
        <f t="shared" si="0"/>
        <v>是</v>
      </c>
    </row>
    <row r="28" ht="37.5" customHeight="1" spans="1:6">
      <c r="A28" s="343" t="s">
        <v>118</v>
      </c>
      <c r="B28" s="486" t="s">
        <v>119</v>
      </c>
      <c r="C28" s="471">
        <f>SUMIF('[3]03'!$A$5:$A$1355,'[3]02'!#REF!,'[3]03'!$E$5:$E$1355)</f>
        <v>0</v>
      </c>
      <c r="D28" s="471"/>
      <c r="E28" s="485" t="str">
        <f t="shared" si="1"/>
        <v/>
      </c>
      <c r="F28" s="265" t="str">
        <f t="shared" si="0"/>
        <v>是</v>
      </c>
    </row>
    <row r="29" ht="37.5" customHeight="1" spans="1:6">
      <c r="A29" s="343"/>
      <c r="B29" s="486"/>
      <c r="C29" s="471"/>
      <c r="D29" s="471"/>
      <c r="E29" s="485"/>
      <c r="F29" s="265" t="str">
        <f t="shared" si="0"/>
        <v>是</v>
      </c>
    </row>
    <row r="30" s="326" customFormat="1" ht="37.5" customHeight="1" spans="1:6">
      <c r="A30" s="472"/>
      <c r="B30" s="473" t="s">
        <v>120</v>
      </c>
      <c r="C30" s="487">
        <f>SUM(C4:C28)</f>
        <v>162836</v>
      </c>
      <c r="D30" s="487">
        <f>SUM(D4:D28)</f>
        <v>167721</v>
      </c>
      <c r="E30" s="488">
        <f>IF(C30&lt;&gt;0,D30/C30-1,"")</f>
        <v>0.03</v>
      </c>
      <c r="F30" s="265" t="str">
        <f t="shared" si="0"/>
        <v>是</v>
      </c>
    </row>
    <row r="31" ht="37.5" customHeight="1" spans="1:6">
      <c r="A31" s="340">
        <v>230</v>
      </c>
      <c r="B31" s="489" t="s">
        <v>121</v>
      </c>
      <c r="C31" s="487">
        <f>SUM(C32:C35)</f>
        <v>10181</v>
      </c>
      <c r="D31" s="487">
        <f>SUM(D32:D35)</f>
        <v>5000</v>
      </c>
      <c r="E31" s="488">
        <f t="shared" ref="E31:E38" si="2">IF(C31&lt;&gt;0,D31/C31-1,"")</f>
        <v>-0.509</v>
      </c>
      <c r="F31" s="265" t="str">
        <f t="shared" si="0"/>
        <v>是</v>
      </c>
    </row>
    <row r="32" ht="37.5" customHeight="1" spans="1:6">
      <c r="A32" s="490">
        <v>23006</v>
      </c>
      <c r="B32" s="491" t="s">
        <v>122</v>
      </c>
      <c r="C32" s="471">
        <v>5269</v>
      </c>
      <c r="D32" s="471">
        <v>5000</v>
      </c>
      <c r="E32" s="488">
        <f t="shared" si="2"/>
        <v>-0.051</v>
      </c>
      <c r="F32" s="265" t="str">
        <f t="shared" si="0"/>
        <v>是</v>
      </c>
    </row>
    <row r="33" ht="36" customHeight="1" spans="1:6">
      <c r="A33" s="343">
        <v>23008</v>
      </c>
      <c r="B33" s="491" t="s">
        <v>123</v>
      </c>
      <c r="C33" s="471">
        <v>4881</v>
      </c>
      <c r="D33" s="471"/>
      <c r="E33" s="488">
        <f t="shared" si="2"/>
        <v>-1</v>
      </c>
      <c r="F33" s="265" t="str">
        <f t="shared" si="0"/>
        <v>是</v>
      </c>
    </row>
    <row r="34" ht="37.5" customHeight="1" spans="1:6">
      <c r="A34" s="492">
        <v>23015</v>
      </c>
      <c r="B34" s="469" t="s">
        <v>124</v>
      </c>
      <c r="C34" s="471">
        <v>31</v>
      </c>
      <c r="D34" s="471"/>
      <c r="E34" s="488">
        <f t="shared" si="2"/>
        <v>-1</v>
      </c>
      <c r="F34" s="265" t="str">
        <f t="shared" si="0"/>
        <v>是</v>
      </c>
    </row>
    <row r="35" s="456" customFormat="1" ht="36" customHeight="1" spans="1:6">
      <c r="A35" s="492">
        <v>23016</v>
      </c>
      <c r="B35" s="469" t="s">
        <v>125</v>
      </c>
      <c r="C35" s="471"/>
      <c r="D35" s="471"/>
      <c r="E35" s="488" t="str">
        <f t="shared" si="2"/>
        <v/>
      </c>
      <c r="F35" s="265" t="str">
        <f t="shared" si="0"/>
        <v>否</v>
      </c>
    </row>
    <row r="36" s="456" customFormat="1" ht="37.5" customHeight="1" spans="1:6">
      <c r="A36" s="340">
        <v>231</v>
      </c>
      <c r="B36" s="181" t="s">
        <v>126</v>
      </c>
      <c r="C36" s="487">
        <v>8412</v>
      </c>
      <c r="D36" s="487">
        <v>2800</v>
      </c>
      <c r="E36" s="488">
        <f t="shared" si="2"/>
        <v>-0.667</v>
      </c>
      <c r="F36" s="265" t="str">
        <f t="shared" si="0"/>
        <v>是</v>
      </c>
    </row>
    <row r="37" s="456" customFormat="1" ht="37.5" customHeight="1" spans="1:6">
      <c r="A37" s="340">
        <v>23009</v>
      </c>
      <c r="B37" s="493" t="s">
        <v>127</v>
      </c>
      <c r="C37" s="487"/>
      <c r="D37" s="487"/>
      <c r="E37" s="488" t="str">
        <f t="shared" si="2"/>
        <v/>
      </c>
      <c r="F37" s="265" t="str">
        <f t="shared" si="0"/>
        <v>否</v>
      </c>
    </row>
    <row r="38" ht="37.5" customHeight="1" spans="1:6">
      <c r="A38" s="472"/>
      <c r="B38" s="479" t="s">
        <v>128</v>
      </c>
      <c r="C38" s="487">
        <f>SUM(C30,C31,C36,C37)</f>
        <v>181429</v>
      </c>
      <c r="D38" s="487">
        <f>SUM(D30,D31,D36,D37)</f>
        <v>175521</v>
      </c>
      <c r="E38" s="488">
        <f t="shared" si="2"/>
        <v>-0.033</v>
      </c>
      <c r="F38" s="265" t="str">
        <f t="shared" si="0"/>
        <v>是</v>
      </c>
    </row>
    <row r="39" spans="2:4">
      <c r="B39" s="494"/>
      <c r="D39" s="451"/>
    </row>
    <row r="41" spans="4:4">
      <c r="D41" s="451"/>
    </row>
    <row r="43" spans="4:4">
      <c r="D43" s="451"/>
    </row>
    <row r="44" spans="4:4">
      <c r="D44" s="451"/>
    </row>
    <row r="46" spans="4:4">
      <c r="D46" s="451"/>
    </row>
    <row r="47" spans="4:4">
      <c r="D47" s="451"/>
    </row>
    <row r="48" spans="4:4">
      <c r="D48" s="451"/>
    </row>
    <row r="49" spans="4:4">
      <c r="D49" s="451"/>
    </row>
    <row r="51" spans="4:4">
      <c r="D51" s="451"/>
    </row>
  </sheetData>
  <autoFilter ref="A3:F39">
    <extLst/>
  </autoFilter>
  <mergeCells count="1">
    <mergeCell ref="B1:E1"/>
  </mergeCells>
  <conditionalFormatting sqref="C32">
    <cfRule type="cellIs" dxfId="0" priority="2" stopIfTrue="1" operator="lessThanOrEqual">
      <formula>-1</formula>
    </cfRule>
  </conditionalFormatting>
  <conditionalFormatting sqref="D32">
    <cfRule type="cellIs" dxfId="0" priority="4" stopIfTrue="1" operator="lessThanOrEqual">
      <formula>-1</formula>
    </cfRule>
  </conditionalFormatting>
  <conditionalFormatting sqref="C33">
    <cfRule type="cellIs" dxfId="0" priority="3" stopIfTrue="1" operator="lessThanOrEqual">
      <formula>-1</formula>
    </cfRule>
  </conditionalFormatting>
  <conditionalFormatting sqref="D33">
    <cfRule type="cellIs" dxfId="0" priority="6" stopIfTrue="1" operator="greaterThan">
      <formula>5</formula>
    </cfRule>
    <cfRule type="cellIs" dxfId="2" priority="5" stopIfTrue="1" operator="lessThan">
      <formula>0</formula>
    </cfRule>
  </conditionalFormatting>
  <conditionalFormatting sqref="C34">
    <cfRule type="cellIs" dxfId="0" priority="1" stopIfTrue="1" operator="lessThanOrEqual">
      <formula>-1</formula>
    </cfRule>
  </conditionalFormatting>
  <conditionalFormatting sqref="D34">
    <cfRule type="cellIs" dxfId="2" priority="35" stopIfTrue="1" operator="lessThan">
      <formula>0</formula>
    </cfRule>
    <cfRule type="cellIs" dxfId="0" priority="36" stopIfTrue="1" operator="greaterThan">
      <formula>5</formula>
    </cfRule>
  </conditionalFormatting>
  <conditionalFormatting sqref="D37">
    <cfRule type="cellIs" dxfId="2" priority="7" stopIfTrue="1" operator="lessThan">
      <formula>0</formula>
    </cfRule>
    <cfRule type="cellIs" dxfId="0" priority="8" stopIfTrue="1" operator="greaterThan">
      <formula>5</formula>
    </cfRule>
  </conditionalFormatting>
  <conditionalFormatting sqref="F4:F39">
    <cfRule type="cellIs" dxfId="2" priority="17" stopIfTrue="1" operator="lessThan">
      <formula>0</formula>
    </cfRule>
  </conditionalFormatting>
  <conditionalFormatting sqref="E2 D39:E44">
    <cfRule type="cellIs" dxfId="0" priority="33" stopIfTrue="1" operator="lessThanOrEqual">
      <formula>-1</formula>
    </cfRule>
  </conditionalFormatting>
  <conditionalFormatting sqref="A34:B35">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28" activePane="bottomLeft" state="frozen"/>
      <selection/>
      <selection pane="bottomLeft" activeCell="B33" sqref="B33"/>
    </sheetView>
  </sheetViews>
  <sheetFormatPr defaultColWidth="9" defaultRowHeight="14.25" outlineLevelCol="5"/>
  <cols>
    <col min="1" max="1" width="14.5" style="154" customWidth="1"/>
    <col min="2" max="2" width="50.75" style="154" customWidth="1"/>
    <col min="3" max="5" width="20.6333333333333" style="154" customWidth="1"/>
    <col min="6" max="16384" width="9" style="255"/>
  </cols>
  <sheetData>
    <row r="1" s="453" customFormat="1" ht="45" customHeight="1" spans="1:6">
      <c r="A1" s="423"/>
      <c r="B1" s="423" t="s">
        <v>129</v>
      </c>
      <c r="C1" s="423"/>
      <c r="D1" s="423"/>
      <c r="E1" s="423"/>
      <c r="F1" s="419"/>
    </row>
    <row r="2" ht="18.95" customHeight="1" spans="2:5">
      <c r="B2" s="457"/>
      <c r="C2" s="327"/>
      <c r="D2" s="327"/>
      <c r="E2" s="425" t="s">
        <v>2</v>
      </c>
    </row>
    <row r="3" s="454" customFormat="1" ht="45" customHeight="1" spans="1:6">
      <c r="A3" s="458" t="s">
        <v>3</v>
      </c>
      <c r="B3" s="330" t="s">
        <v>4</v>
      </c>
      <c r="C3" s="172" t="s">
        <v>130</v>
      </c>
      <c r="D3" s="172" t="s">
        <v>6</v>
      </c>
      <c r="E3" s="172" t="s">
        <v>131</v>
      </c>
      <c r="F3" s="261" t="s">
        <v>8</v>
      </c>
    </row>
    <row r="4" ht="32.1" customHeight="1" spans="1:6">
      <c r="A4" s="459" t="s">
        <v>9</v>
      </c>
      <c r="B4" s="460" t="s">
        <v>10</v>
      </c>
      <c r="C4" s="461">
        <f>SUM(C5:C19)</f>
        <v>29659</v>
      </c>
      <c r="D4" s="461">
        <f>SUM(D5:D19)</f>
        <v>30238</v>
      </c>
      <c r="E4" s="462">
        <f>IF(C4&gt;0,D4/C4-1,IF(C4&lt;0,-(D4/C4-1),""))</f>
        <v>0.02</v>
      </c>
      <c r="F4" s="265" t="str">
        <f t="shared" ref="F4:F40" si="0">IF(LEN(A4)=3,"是",IF(B4&lt;&gt;"",IF(SUM(C4:D4)&lt;&gt;0,"是","否"),"是"))</f>
        <v>是</v>
      </c>
    </row>
    <row r="5" ht="32.1" customHeight="1" spans="1:6">
      <c r="A5" s="343" t="s">
        <v>11</v>
      </c>
      <c r="B5" s="463" t="s">
        <v>12</v>
      </c>
      <c r="C5" s="464">
        <v>9234</v>
      </c>
      <c r="D5" s="301">
        <v>9234</v>
      </c>
      <c r="E5" s="462">
        <f>IF(C5&gt;0,D5/C5-1,IF(C5&lt;0,-(D5/C5-1),""))</f>
        <v>0</v>
      </c>
      <c r="F5" s="265" t="str">
        <f t="shared" si="0"/>
        <v>是</v>
      </c>
    </row>
    <row r="6" ht="32.1" customHeight="1" spans="1:6">
      <c r="A6" s="343" t="s">
        <v>13</v>
      </c>
      <c r="B6" s="463" t="s">
        <v>14</v>
      </c>
      <c r="C6" s="464">
        <v>504</v>
      </c>
      <c r="D6" s="301">
        <v>504</v>
      </c>
      <c r="E6" s="462">
        <f>IF(C6&gt;0,D6/C6-1,IF(C6&lt;0,-(D6/C6-1),""))</f>
        <v>0</v>
      </c>
      <c r="F6" s="265" t="str">
        <f t="shared" si="0"/>
        <v>是</v>
      </c>
    </row>
    <row r="7" ht="32.1" customHeight="1" spans="1:6">
      <c r="A7" s="343" t="s">
        <v>15</v>
      </c>
      <c r="B7" s="463" t="s">
        <v>16</v>
      </c>
      <c r="C7" s="464">
        <v>350</v>
      </c>
      <c r="D7" s="301">
        <v>350</v>
      </c>
      <c r="E7" s="462">
        <f>IF(C7&gt;0,D7/C7-1,IF(C7&lt;0,-(D7/C7-1),""))</f>
        <v>0</v>
      </c>
      <c r="F7" s="265" t="str">
        <f t="shared" si="0"/>
        <v>是</v>
      </c>
    </row>
    <row r="8" customFormat="1" ht="32.1" customHeight="1" spans="1:6">
      <c r="A8" s="465" t="s">
        <v>17</v>
      </c>
      <c r="B8" s="466" t="s">
        <v>18</v>
      </c>
      <c r="C8" s="464">
        <v>29</v>
      </c>
      <c r="D8" s="301">
        <v>29</v>
      </c>
      <c r="E8" s="462">
        <f>IF(C8&gt;0,D8/C8-1,IF(C8&lt;0,-(D8/C8-1),""))</f>
        <v>0</v>
      </c>
      <c r="F8" s="265" t="str">
        <f t="shared" si="0"/>
        <v>是</v>
      </c>
    </row>
    <row r="9" ht="32.1" customHeight="1" spans="1:6">
      <c r="A9" s="343" t="s">
        <v>19</v>
      </c>
      <c r="B9" s="463" t="s">
        <v>20</v>
      </c>
      <c r="C9" s="464">
        <v>755</v>
      </c>
      <c r="D9" s="301">
        <v>855</v>
      </c>
      <c r="E9" s="462">
        <f t="shared" ref="E9:E40" si="1">IF(C9&gt;0,D9/C9-1,IF(C9&lt;0,-(D9/C9-1),""))</f>
        <v>0.132</v>
      </c>
      <c r="F9" s="265" t="str">
        <f t="shared" si="0"/>
        <v>是</v>
      </c>
    </row>
    <row r="10" customFormat="1" ht="32.1" customHeight="1" spans="1:6">
      <c r="A10" s="465" t="s">
        <v>21</v>
      </c>
      <c r="B10" s="466" t="s">
        <v>22</v>
      </c>
      <c r="C10" s="464">
        <v>480</v>
      </c>
      <c r="D10" s="301">
        <v>680</v>
      </c>
      <c r="E10" s="462">
        <f t="shared" si="1"/>
        <v>0.417</v>
      </c>
      <c r="F10" s="265" t="str">
        <f t="shared" si="0"/>
        <v>是</v>
      </c>
    </row>
    <row r="11" customFormat="1" ht="32.1" customHeight="1" spans="1:6">
      <c r="A11" s="465" t="s">
        <v>23</v>
      </c>
      <c r="B11" s="466" t="s">
        <v>24</v>
      </c>
      <c r="C11" s="464">
        <v>409</v>
      </c>
      <c r="D11" s="301">
        <v>409</v>
      </c>
      <c r="E11" s="462">
        <f t="shared" si="1"/>
        <v>0</v>
      </c>
      <c r="F11" s="265" t="str">
        <f t="shared" si="0"/>
        <v>是</v>
      </c>
    </row>
    <row r="12" customFormat="1" ht="32.1" customHeight="1" spans="1:6">
      <c r="A12" s="465" t="s">
        <v>25</v>
      </c>
      <c r="B12" s="466" t="s">
        <v>26</v>
      </c>
      <c r="C12" s="464">
        <v>549</v>
      </c>
      <c r="D12" s="301">
        <v>549</v>
      </c>
      <c r="E12" s="462">
        <f t="shared" si="1"/>
        <v>0</v>
      </c>
      <c r="F12" s="265" t="str">
        <f t="shared" si="0"/>
        <v>是</v>
      </c>
    </row>
    <row r="13" customFormat="1" ht="32.1" customHeight="1" spans="1:6">
      <c r="A13" s="465" t="s">
        <v>27</v>
      </c>
      <c r="B13" s="466" t="s">
        <v>28</v>
      </c>
      <c r="C13" s="464">
        <v>9391</v>
      </c>
      <c r="D13" s="301">
        <v>5391</v>
      </c>
      <c r="E13" s="462">
        <f t="shared" si="1"/>
        <v>-0.426</v>
      </c>
      <c r="F13" s="265" t="str">
        <f t="shared" si="0"/>
        <v>是</v>
      </c>
    </row>
    <row r="14" customFormat="1" ht="32.1" customHeight="1" spans="1:6">
      <c r="A14" s="465" t="s">
        <v>29</v>
      </c>
      <c r="B14" s="466" t="s">
        <v>30</v>
      </c>
      <c r="C14" s="464">
        <v>397</v>
      </c>
      <c r="D14" s="301">
        <v>397</v>
      </c>
      <c r="E14" s="462">
        <f t="shared" si="1"/>
        <v>0</v>
      </c>
      <c r="F14" s="265" t="str">
        <f t="shared" si="0"/>
        <v>是</v>
      </c>
    </row>
    <row r="15" ht="32.1" customHeight="1" spans="1:6">
      <c r="A15" s="343" t="s">
        <v>31</v>
      </c>
      <c r="B15" s="463" t="s">
        <v>32</v>
      </c>
      <c r="C15" s="464">
        <v>2224</v>
      </c>
      <c r="D15" s="301">
        <v>6611</v>
      </c>
      <c r="E15" s="462">
        <f t="shared" si="1"/>
        <v>1.973</v>
      </c>
      <c r="F15" s="265" t="str">
        <f t="shared" si="0"/>
        <v>是</v>
      </c>
    </row>
    <row r="16" customFormat="1" ht="32.1" customHeight="1" spans="1:6">
      <c r="A16" s="465" t="s">
        <v>33</v>
      </c>
      <c r="B16" s="466" t="s">
        <v>34</v>
      </c>
      <c r="C16" s="464">
        <v>1504</v>
      </c>
      <c r="D16" s="301">
        <v>1504</v>
      </c>
      <c r="E16" s="462">
        <f t="shared" si="1"/>
        <v>0</v>
      </c>
      <c r="F16" s="265" t="str">
        <f t="shared" si="0"/>
        <v>是</v>
      </c>
    </row>
    <row r="17" customFormat="1" ht="32.1" customHeight="1" spans="1:6">
      <c r="A17" s="465" t="s">
        <v>35</v>
      </c>
      <c r="B17" s="466" t="s">
        <v>36</v>
      </c>
      <c r="C17" s="464">
        <v>3755</v>
      </c>
      <c r="D17" s="301">
        <v>3647</v>
      </c>
      <c r="E17" s="462">
        <f t="shared" si="1"/>
        <v>-0.029</v>
      </c>
      <c r="F17" s="265" t="str">
        <f t="shared" si="0"/>
        <v>是</v>
      </c>
    </row>
    <row r="18" customFormat="1" ht="32.1" customHeight="1" spans="1:6">
      <c r="A18" s="465" t="s">
        <v>37</v>
      </c>
      <c r="B18" s="466" t="s">
        <v>38</v>
      </c>
      <c r="C18" s="464">
        <v>78</v>
      </c>
      <c r="D18" s="301">
        <v>78</v>
      </c>
      <c r="E18" s="462">
        <f t="shared" si="1"/>
        <v>0</v>
      </c>
      <c r="F18" s="265" t="str">
        <f t="shared" si="0"/>
        <v>是</v>
      </c>
    </row>
    <row r="19" customFormat="1" ht="32.1" customHeight="1" spans="1:6">
      <c r="A19" s="514" t="s">
        <v>132</v>
      </c>
      <c r="B19" s="466" t="s">
        <v>40</v>
      </c>
      <c r="C19" s="299"/>
      <c r="D19" s="301">
        <v>0</v>
      </c>
      <c r="E19" s="462" t="str">
        <f t="shared" si="1"/>
        <v/>
      </c>
      <c r="F19" s="265" t="str">
        <f t="shared" si="0"/>
        <v>否</v>
      </c>
    </row>
    <row r="20" ht="32.1" customHeight="1" spans="1:6">
      <c r="A20" s="340" t="s">
        <v>41</v>
      </c>
      <c r="B20" s="460" t="s">
        <v>42</v>
      </c>
      <c r="C20" s="461">
        <f>SUM(C21:C28)</f>
        <v>12660</v>
      </c>
      <c r="D20" s="461">
        <f>SUM(D21:D28)</f>
        <v>12959</v>
      </c>
      <c r="E20" s="462">
        <f t="shared" si="1"/>
        <v>0.024</v>
      </c>
      <c r="F20" s="265" t="str">
        <f t="shared" si="0"/>
        <v>是</v>
      </c>
    </row>
    <row r="21" ht="32.1" customHeight="1" spans="1:6">
      <c r="A21" s="467" t="s">
        <v>43</v>
      </c>
      <c r="B21" s="463" t="s">
        <v>44</v>
      </c>
      <c r="C21" s="464">
        <v>972</v>
      </c>
      <c r="D21" s="468">
        <v>972</v>
      </c>
      <c r="E21" s="462">
        <f t="shared" si="1"/>
        <v>0</v>
      </c>
      <c r="F21" s="265" t="str">
        <f t="shared" si="0"/>
        <v>是</v>
      </c>
    </row>
    <row r="22" ht="32.1" customHeight="1" spans="1:6">
      <c r="A22" s="343" t="s">
        <v>45</v>
      </c>
      <c r="B22" s="469" t="s">
        <v>46</v>
      </c>
      <c r="C22" s="464">
        <v>802</v>
      </c>
      <c r="D22" s="468">
        <v>1587</v>
      </c>
      <c r="E22" s="462">
        <f t="shared" si="1"/>
        <v>0.979</v>
      </c>
      <c r="F22" s="265" t="str">
        <f t="shared" si="0"/>
        <v>是</v>
      </c>
    </row>
    <row r="23" ht="32.1" customHeight="1" spans="1:6">
      <c r="A23" s="343" t="s">
        <v>47</v>
      </c>
      <c r="B23" s="463" t="s">
        <v>48</v>
      </c>
      <c r="C23" s="464">
        <v>731</v>
      </c>
      <c r="D23" s="468">
        <v>731</v>
      </c>
      <c r="E23" s="462">
        <f t="shared" si="1"/>
        <v>0</v>
      </c>
      <c r="F23" s="265" t="str">
        <f t="shared" si="0"/>
        <v>是</v>
      </c>
    </row>
    <row r="24" ht="32.1" customHeight="1" spans="1:6">
      <c r="A24" s="343" t="s">
        <v>49</v>
      </c>
      <c r="B24" s="463" t="s">
        <v>50</v>
      </c>
      <c r="C24" s="464">
        <v>0</v>
      </c>
      <c r="D24" s="468">
        <v>0</v>
      </c>
      <c r="E24" s="462" t="str">
        <f t="shared" si="1"/>
        <v/>
      </c>
      <c r="F24" s="265" t="str">
        <f t="shared" si="0"/>
        <v>否</v>
      </c>
    </row>
    <row r="25" ht="32.1" customHeight="1" spans="1:6">
      <c r="A25" s="343" t="s">
        <v>51</v>
      </c>
      <c r="B25" s="463" t="s">
        <v>52</v>
      </c>
      <c r="C25" s="464">
        <v>8229</v>
      </c>
      <c r="D25" s="468">
        <v>8229</v>
      </c>
      <c r="E25" s="462">
        <f t="shared" si="1"/>
        <v>0</v>
      </c>
      <c r="F25" s="265" t="str">
        <f t="shared" si="0"/>
        <v>是</v>
      </c>
    </row>
    <row r="26" customFormat="1" ht="32.1" customHeight="1" spans="1:6">
      <c r="A26" s="465" t="s">
        <v>53</v>
      </c>
      <c r="B26" s="466" t="s">
        <v>54</v>
      </c>
      <c r="C26" s="464">
        <v>0</v>
      </c>
      <c r="D26" s="468">
        <v>0</v>
      </c>
      <c r="E26" s="462" t="str">
        <f t="shared" si="1"/>
        <v/>
      </c>
      <c r="F26" s="265" t="str">
        <f t="shared" si="0"/>
        <v>否</v>
      </c>
    </row>
    <row r="27" ht="32.1" customHeight="1" spans="1:6">
      <c r="A27" s="343" t="s">
        <v>55</v>
      </c>
      <c r="B27" s="463" t="s">
        <v>56</v>
      </c>
      <c r="C27" s="464">
        <v>298</v>
      </c>
      <c r="D27" s="468">
        <v>508</v>
      </c>
      <c r="E27" s="462">
        <f t="shared" si="1"/>
        <v>0.705</v>
      </c>
      <c r="F27" s="265" t="str">
        <f t="shared" si="0"/>
        <v>是</v>
      </c>
    </row>
    <row r="28" ht="32.1" customHeight="1" spans="1:6">
      <c r="A28" s="343" t="s">
        <v>57</v>
      </c>
      <c r="B28" s="463" t="s">
        <v>58</v>
      </c>
      <c r="C28" s="464">
        <v>1628</v>
      </c>
      <c r="D28" s="468">
        <v>932</v>
      </c>
      <c r="E28" s="462">
        <f t="shared" si="1"/>
        <v>-0.428</v>
      </c>
      <c r="F28" s="265" t="str">
        <f t="shared" si="0"/>
        <v>是</v>
      </c>
    </row>
    <row r="29" ht="32.1" customHeight="1" spans="1:6">
      <c r="A29" s="343"/>
      <c r="B29" s="463"/>
      <c r="C29" s="470"/>
      <c r="D29" s="471"/>
      <c r="E29" s="462"/>
      <c r="F29" s="265" t="str">
        <f t="shared" si="0"/>
        <v>是</v>
      </c>
    </row>
    <row r="30" s="326" customFormat="1" ht="32.1" customHeight="1" spans="1:6">
      <c r="A30" s="472"/>
      <c r="B30" s="473" t="s">
        <v>133</v>
      </c>
      <c r="C30" s="461">
        <f>SUM(C4,C20)</f>
        <v>42319</v>
      </c>
      <c r="D30" s="461">
        <f>SUM(D4,D20)</f>
        <v>43197</v>
      </c>
      <c r="E30" s="462">
        <f t="shared" si="1"/>
        <v>0.021</v>
      </c>
      <c r="F30" s="265" t="str">
        <f t="shared" si="0"/>
        <v>是</v>
      </c>
    </row>
    <row r="31" ht="32.1" customHeight="1" spans="1:6">
      <c r="A31" s="340">
        <v>105</v>
      </c>
      <c r="B31" s="181" t="s">
        <v>60</v>
      </c>
      <c r="C31" s="305">
        <v>2621</v>
      </c>
      <c r="D31" s="318">
        <v>4020</v>
      </c>
      <c r="E31" s="462">
        <f t="shared" si="1"/>
        <v>0.534</v>
      </c>
      <c r="F31" s="265" t="str">
        <f t="shared" si="0"/>
        <v>是</v>
      </c>
    </row>
    <row r="32" ht="32.1" customHeight="1" spans="1:6">
      <c r="A32" s="474">
        <v>110</v>
      </c>
      <c r="B32" s="475" t="s">
        <v>61</v>
      </c>
      <c r="C32" s="461">
        <f>SUM(C33:C39)</f>
        <v>116124</v>
      </c>
      <c r="D32" s="461">
        <f>SUM(D33:D39)</f>
        <v>128304</v>
      </c>
      <c r="E32" s="462">
        <f t="shared" si="1"/>
        <v>0.105</v>
      </c>
      <c r="F32" s="265" t="str">
        <f t="shared" si="0"/>
        <v>是</v>
      </c>
    </row>
    <row r="33" ht="32.1" customHeight="1" spans="1:6">
      <c r="A33" s="370">
        <v>11001</v>
      </c>
      <c r="B33" s="312" t="s">
        <v>62</v>
      </c>
      <c r="C33" s="315">
        <v>2155</v>
      </c>
      <c r="D33" s="315">
        <v>2155</v>
      </c>
      <c r="E33" s="462">
        <f t="shared" si="1"/>
        <v>0</v>
      </c>
      <c r="F33" s="265" t="str">
        <f t="shared" si="0"/>
        <v>是</v>
      </c>
    </row>
    <row r="34" ht="32.1" customHeight="1" spans="1:6">
      <c r="A34" s="370"/>
      <c r="B34" s="312" t="s">
        <v>63</v>
      </c>
      <c r="C34" s="315">
        <v>90383</v>
      </c>
      <c r="D34" s="315">
        <v>110244</v>
      </c>
      <c r="E34" s="462">
        <f t="shared" si="1"/>
        <v>0.22</v>
      </c>
      <c r="F34" s="265" t="str">
        <f t="shared" si="0"/>
        <v>是</v>
      </c>
    </row>
    <row r="35" ht="32.1" customHeight="1" spans="1:6">
      <c r="A35" s="370">
        <v>11006</v>
      </c>
      <c r="B35" s="312" t="s">
        <v>134</v>
      </c>
      <c r="C35" s="470"/>
      <c r="D35" s="471"/>
      <c r="E35" s="462" t="str">
        <f t="shared" si="1"/>
        <v/>
      </c>
      <c r="F35" s="265" t="str">
        <f t="shared" si="0"/>
        <v>否</v>
      </c>
    </row>
    <row r="36" ht="32.1" customHeight="1" spans="1:6">
      <c r="A36" s="370">
        <v>11008</v>
      </c>
      <c r="B36" s="312" t="s">
        <v>64</v>
      </c>
      <c r="C36" s="362">
        <v>23451</v>
      </c>
      <c r="D36" s="315">
        <v>12225</v>
      </c>
      <c r="E36" s="462">
        <f t="shared" si="1"/>
        <v>-0.479</v>
      </c>
      <c r="F36" s="265" t="str">
        <f t="shared" si="0"/>
        <v>是</v>
      </c>
    </row>
    <row r="37" ht="32.1" customHeight="1" spans="1:6">
      <c r="A37" s="370">
        <v>11009</v>
      </c>
      <c r="B37" s="312" t="s">
        <v>65</v>
      </c>
      <c r="C37" s="299">
        <v>135</v>
      </c>
      <c r="D37" s="315">
        <v>3680</v>
      </c>
      <c r="E37" s="462">
        <f t="shared" si="1"/>
        <v>26.259</v>
      </c>
      <c r="F37" s="265" t="str">
        <f t="shared" si="0"/>
        <v>是</v>
      </c>
    </row>
    <row r="38" s="455" customFormat="1" ht="32.1" customHeight="1" spans="1:6">
      <c r="A38" s="476">
        <v>11013</v>
      </c>
      <c r="B38" s="477" t="s">
        <v>66</v>
      </c>
      <c r="C38" s="315"/>
      <c r="D38" s="315"/>
      <c r="E38" s="462" t="str">
        <f t="shared" si="1"/>
        <v/>
      </c>
      <c r="F38" s="265" t="str">
        <f t="shared" si="0"/>
        <v>否</v>
      </c>
    </row>
    <row r="39" s="456" customFormat="1" ht="32.1" customHeight="1" spans="1:6">
      <c r="A39" s="370">
        <v>11015</v>
      </c>
      <c r="B39" s="316" t="s">
        <v>67</v>
      </c>
      <c r="C39" s="315"/>
      <c r="D39" s="315"/>
      <c r="E39" s="462" t="str">
        <f t="shared" si="1"/>
        <v/>
      </c>
      <c r="F39" s="265" t="str">
        <f t="shared" si="0"/>
        <v>否</v>
      </c>
    </row>
    <row r="40" ht="32.1" customHeight="1" spans="1:6">
      <c r="A40" s="478"/>
      <c r="B40" s="479" t="s">
        <v>68</v>
      </c>
      <c r="C40" s="461">
        <f>SUM(C30,C31,C32)</f>
        <v>161064</v>
      </c>
      <c r="D40" s="461">
        <f>SUM(D30,D31,D32)</f>
        <v>175521</v>
      </c>
      <c r="E40" s="462">
        <f t="shared" si="1"/>
        <v>0.09</v>
      </c>
      <c r="F40" s="265" t="str">
        <f t="shared" si="0"/>
        <v>是</v>
      </c>
    </row>
    <row r="41" spans="4:4">
      <c r="D41" s="452"/>
    </row>
    <row r="42" spans="4:4">
      <c r="D42" s="452"/>
    </row>
    <row r="43" spans="4:4">
      <c r="D43" s="452"/>
    </row>
    <row r="44" spans="4:4">
      <c r="D44" s="452"/>
    </row>
  </sheetData>
  <autoFilter ref="A3:F40">
    <extLst/>
  </autoFilter>
  <mergeCells count="1">
    <mergeCell ref="B1:E1"/>
  </mergeCells>
  <conditionalFormatting sqref="E2">
    <cfRule type="cellIs" dxfId="0" priority="71" stopIfTrue="1" operator="lessThanOrEqual">
      <formula>-1</formula>
    </cfRule>
  </conditionalFormatting>
  <conditionalFormatting sqref="C19">
    <cfRule type="expression" dxfId="1" priority="9" stopIfTrue="1">
      <formula>"len($A:$A)=3"</formula>
    </cfRule>
    <cfRule type="expression" dxfId="1" priority="8" stopIfTrue="1">
      <formula>"len($A:$A)=3"</formula>
    </cfRule>
  </conditionalFormatting>
  <conditionalFormatting sqref="A31:B31">
    <cfRule type="expression" dxfId="1" priority="77" stopIfTrue="1">
      <formula>"len($A:$A)=3"</formula>
    </cfRule>
  </conditionalFormatting>
  <conditionalFormatting sqref="C31">
    <cfRule type="expression" dxfId="1" priority="3" stopIfTrue="1">
      <formula>"len($A:$A)=3"</formula>
    </cfRule>
    <cfRule type="expression" dxfId="1" priority="2" stopIfTrue="1">
      <formula>"len($A:$A)=3"</formula>
    </cfRule>
  </conditionalFormatting>
  <conditionalFormatting sqref="D31">
    <cfRule type="expression" dxfId="1" priority="11" stopIfTrue="1">
      <formula>"len($A:$A)=3"</formula>
    </cfRule>
    <cfRule type="expression" dxfId="1" priority="10" stopIfTrue="1">
      <formula>"len($A:$A)=3"</formula>
    </cfRule>
  </conditionalFormatting>
  <conditionalFormatting sqref="C32:D32">
    <cfRule type="expression" dxfId="1" priority="76" stopIfTrue="1">
      <formula>"len($A:$A)=3"</formula>
    </cfRule>
  </conditionalFormatting>
  <conditionalFormatting sqref="D36">
    <cfRule type="expression" dxfId="1" priority="15" stopIfTrue="1">
      <formula>"len($A:$A)=3"</formula>
    </cfRule>
    <cfRule type="expression" dxfId="1" priority="14" stopIfTrue="1">
      <formula>"len($A:$A)=3"</formula>
    </cfRule>
  </conditionalFormatting>
  <conditionalFormatting sqref="C37">
    <cfRule type="expression" dxfId="1" priority="1" stopIfTrue="1">
      <formula>"len($A:$A)=3"</formula>
    </cfRule>
  </conditionalFormatting>
  <conditionalFormatting sqref="D37">
    <cfRule type="expression" dxfId="1" priority="16" stopIfTrue="1">
      <formula>"len($A:$A)=3"</formula>
    </cfRule>
  </conditionalFormatting>
  <conditionalFormatting sqref="C39">
    <cfRule type="expression" dxfId="1" priority="20" stopIfTrue="1">
      <formula>"len($A:$A)=3"</formula>
    </cfRule>
  </conditionalFormatting>
  <conditionalFormatting sqref="D39">
    <cfRule type="expression" dxfId="1" priority="17" stopIfTrue="1">
      <formula>"len($A:$A)=3"</formula>
    </cfRule>
  </conditionalFormatting>
  <conditionalFormatting sqref="B7:B8">
    <cfRule type="expression" dxfId="1" priority="69" stopIfTrue="1">
      <formula>"len($A:$A)=3"</formula>
    </cfRule>
  </conditionalFormatting>
  <conditionalFormatting sqref="B38:B39">
    <cfRule type="expression" dxfId="1" priority="45" stopIfTrue="1">
      <formula>"len($A:$A)=3"</formula>
    </cfRule>
    <cfRule type="expression" dxfId="1" priority="46" stopIfTrue="1">
      <formula>"len($A:$A)=3"</formula>
    </cfRule>
  </conditionalFormatting>
  <conditionalFormatting sqref="C5:C18">
    <cfRule type="expression" dxfId="1" priority="7" stopIfTrue="1">
      <formula>"len($A:$A)=3"</formula>
    </cfRule>
    <cfRule type="expression" dxfId="1" priority="6" stopIfTrue="1">
      <formula>"len($A:$A)=3"</formula>
    </cfRule>
  </conditionalFormatting>
  <conditionalFormatting sqref="C21:C28">
    <cfRule type="expression" dxfId="1" priority="5" stopIfTrue="1">
      <formula>"len($A:$A)=3"</formula>
    </cfRule>
    <cfRule type="expression" dxfId="1" priority="4" stopIfTrue="1">
      <formula>"len($A:$A)=3"</formula>
    </cfRule>
  </conditionalFormatting>
  <conditionalFormatting sqref="C33:C34">
    <cfRule type="expression" dxfId="1" priority="24" stopIfTrue="1">
      <formula>"len($A:$A)=3"</formula>
    </cfRule>
  </conditionalFormatting>
  <conditionalFormatting sqref="C38:C39">
    <cfRule type="expression" dxfId="1" priority="21" stopIfTrue="1">
      <formula>"len($A:$A)=3"</formula>
    </cfRule>
  </conditionalFormatting>
  <conditionalFormatting sqref="D5:D19">
    <cfRule type="expression" dxfId="1" priority="32" stopIfTrue="1">
      <formula>"len($A:$A)=3"</formula>
    </cfRule>
    <cfRule type="expression" dxfId="1" priority="31" stopIfTrue="1">
      <formula>"len($A:$A)=3"</formula>
    </cfRule>
  </conditionalFormatting>
  <conditionalFormatting sqref="D21:D28">
    <cfRule type="expression" dxfId="1" priority="28" stopIfTrue="1">
      <formula>"len($A:$A)=3"</formula>
    </cfRule>
    <cfRule type="expression" dxfId="1" priority="27" stopIfTrue="1">
      <formula>"len($A:$A)=3"</formula>
    </cfRule>
  </conditionalFormatting>
  <conditionalFormatting sqref="D33:D34">
    <cfRule type="expression" dxfId="1" priority="23" stopIfTrue="1">
      <formula>"len($A:$A)=3"</formula>
    </cfRule>
    <cfRule type="expression" dxfId="1" priority="22" stopIfTrue="1">
      <formula>"len($A:$A)=3"</formula>
    </cfRule>
  </conditionalFormatting>
  <conditionalFormatting sqref="D38:D39">
    <cfRule type="expression" dxfId="1" priority="18" stopIfTrue="1">
      <formula>"len($A:$A)=3"</formula>
    </cfRule>
  </conditionalFormatting>
  <conditionalFormatting sqref="F4:F58">
    <cfRule type="cellIs" dxfId="2" priority="61" stopIfTrue="1" operator="lessThan">
      <formula>0</formula>
    </cfRule>
  </conditionalFormatting>
  <conditionalFormatting sqref="A4:D4 A5:B19 A20:D20 A21:B28">
    <cfRule type="expression" dxfId="1" priority="67" stopIfTrue="1">
      <formula>"len($A:$A)=3"</formula>
    </cfRule>
  </conditionalFormatting>
  <conditionalFormatting sqref="B4:D4 B5:B6">
    <cfRule type="expression" dxfId="1" priority="70" stopIfTrue="1">
      <formula>"len($A:$A)=3"</formula>
    </cfRule>
  </conditionalFormatting>
  <conditionalFormatting sqref="A29:C29 B40:C58 D40:D44">
    <cfRule type="expression" dxfId="1" priority="78" stopIfTrue="1">
      <formula>"len($A:$A)=3"</formula>
    </cfRule>
  </conditionalFormatting>
  <conditionalFormatting sqref="B29:C29 B31 C32:D32">
    <cfRule type="expression" dxfId="1" priority="90" stopIfTrue="1">
      <formula>"len($A:$A)=3"</formula>
    </cfRule>
  </conditionalFormatting>
  <conditionalFormatting sqref="A32:B32 A35:C35">
    <cfRule type="expression" dxfId="1" priority="50" stopIfTrue="1">
      <formula>"len($A:$A)=3"</formula>
    </cfRule>
  </conditionalFormatting>
  <conditionalFormatting sqref="B32:B34 B39">
    <cfRule type="expression" dxfId="1" priority="51" stopIfTrue="1">
      <formula>"len($A:$A)=3"</formula>
    </cfRule>
  </conditionalFormatting>
  <conditionalFormatting sqref="A33:B34">
    <cfRule type="expression" dxfId="1" priority="49" stopIfTrue="1">
      <formula>"len($A:$A)=3"</formula>
    </cfRule>
  </conditionalFormatting>
  <conditionalFormatting sqref="C33:D34">
    <cfRule type="expression" dxfId="1" priority="26" stopIfTrue="1">
      <formula>"len($A:$A)=3"</formula>
    </cfRule>
    <cfRule type="expression" dxfId="1" priority="25" stopIfTrue="1">
      <formula>"len($A:$A)=3"</formula>
    </cfRule>
  </conditionalFormatting>
  <conditionalFormatting sqref="A36:B44">
    <cfRule type="expression" dxfId="1" priority="47" stopIfTrue="1">
      <formula>"len($A:$A)=3"</formula>
    </cfRule>
  </conditionalFormatting>
  <conditionalFormatting sqref="A38:B39">
    <cfRule type="expression" dxfId="1" priority="4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86"/>
  <sheetViews>
    <sheetView showGridLines="0" showZeros="0" view="pageBreakPreview" zoomScaleNormal="100" workbookViewId="0">
      <pane xSplit="1" ySplit="3" topLeftCell="B1362" activePane="bottomRight" state="frozen"/>
      <selection/>
      <selection pane="topRight"/>
      <selection pane="bottomLeft"/>
      <selection pane="bottomRight" activeCell="C40" sqref="C40"/>
    </sheetView>
  </sheetViews>
  <sheetFormatPr defaultColWidth="9" defaultRowHeight="14.25" outlineLevelCol="6"/>
  <cols>
    <col min="1" max="1" width="10.875" style="154" customWidth="1"/>
    <col min="2" max="2" width="58.375" style="154" customWidth="1"/>
    <col min="3" max="4" width="16.375" style="154" customWidth="1"/>
    <col min="5" max="5" width="18.375" style="422" customWidth="1"/>
    <col min="6" max="6" width="5.5" style="154" customWidth="1"/>
    <col min="7" max="7" width="7.875" style="154" customWidth="1"/>
    <col min="8" max="32" width="9" style="154"/>
    <col min="33" max="16384" width="10.5" style="154"/>
  </cols>
  <sheetData>
    <row r="1" s="419" customFormat="1" ht="45" customHeight="1" spans="1:5">
      <c r="A1" s="423"/>
      <c r="B1" s="423" t="s">
        <v>135</v>
      </c>
      <c r="C1" s="423"/>
      <c r="D1" s="423"/>
      <c r="E1" s="423"/>
    </row>
    <row r="2" s="214" customFormat="1" ht="20.1" customHeight="1" spans="1:5">
      <c r="A2" s="325"/>
      <c r="B2" s="424"/>
      <c r="C2" s="327"/>
      <c r="D2" s="425"/>
      <c r="E2" s="425" t="s">
        <v>2</v>
      </c>
    </row>
    <row r="3" s="420" customFormat="1" ht="45" customHeight="1" spans="1:7">
      <c r="A3" s="172" t="s">
        <v>3</v>
      </c>
      <c r="B3" s="330" t="s">
        <v>4</v>
      </c>
      <c r="C3" s="172" t="s">
        <v>130</v>
      </c>
      <c r="D3" s="172" t="s">
        <v>6</v>
      </c>
      <c r="E3" s="172" t="s">
        <v>131</v>
      </c>
      <c r="F3" s="261" t="s">
        <v>8</v>
      </c>
      <c r="G3" s="420" t="s">
        <v>136</v>
      </c>
    </row>
    <row r="4" ht="48" customHeight="1" spans="1:7">
      <c r="A4" s="426" t="s">
        <v>70</v>
      </c>
      <c r="B4" s="290" t="s">
        <v>71</v>
      </c>
      <c r="C4" s="427">
        <f>SUM(C5,C17,C26,C37,C48,C59,C70,C83,C92,C105,C115,C124,C135,C148,C155,C163,C169,C176,C183,C190,C197,C204,C212,C218,C224,C231,C253,C259)</f>
        <v>21736</v>
      </c>
      <c r="D4" s="427">
        <f>SUM(D5,D17,D26,D37,D48,D59,D70,D83,D92,D105,D115,D124,D135,D148,D155,D163,D169,D176,D183,D190,D197,D204,D212,D218,D224,D246,D231,D253,D259)</f>
        <v>19726</v>
      </c>
      <c r="E4" s="292">
        <f t="shared" ref="E4:E9" si="0">IF(C4&gt;0,D4/C4-1,IF(C4&lt;0,-(D4/C4-1),""))</f>
        <v>-0.092</v>
      </c>
      <c r="F4" s="265" t="str">
        <f t="shared" ref="F4:F67" si="1">IF(LEN(A4)=3,"是",IF(B4&lt;&gt;"",IF(SUM(C4:D4)&lt;&gt;0,"是","否"),"是"))</f>
        <v>是</v>
      </c>
      <c r="G4" s="154" t="str">
        <f t="shared" ref="G4:G67" si="2">IF(LEN(A4)=3,"类",IF(LEN(A4)=5,"款","项"))</f>
        <v>类</v>
      </c>
    </row>
    <row r="5" ht="36" customHeight="1" spans="1:7">
      <c r="A5" s="426" t="s">
        <v>137</v>
      </c>
      <c r="B5" s="290" t="s">
        <v>138</v>
      </c>
      <c r="C5" s="427">
        <f>SUM(C6:C16)</f>
        <v>942</v>
      </c>
      <c r="D5" s="427">
        <f>SUM(D6:D16)</f>
        <v>700</v>
      </c>
      <c r="E5" s="292">
        <f t="shared" si="0"/>
        <v>-0.257</v>
      </c>
      <c r="F5" s="265" t="str">
        <f t="shared" si="1"/>
        <v>是</v>
      </c>
      <c r="G5" s="154" t="str">
        <f t="shared" si="2"/>
        <v>款</v>
      </c>
    </row>
    <row r="6" ht="36" customHeight="1" spans="1:7">
      <c r="A6" s="428" t="s">
        <v>139</v>
      </c>
      <c r="B6" s="294" t="s">
        <v>140</v>
      </c>
      <c r="C6" s="429">
        <v>820</v>
      </c>
      <c r="D6" s="430">
        <v>625</v>
      </c>
      <c r="E6" s="292">
        <f t="shared" si="0"/>
        <v>-0.238</v>
      </c>
      <c r="F6" s="265" t="str">
        <f t="shared" si="1"/>
        <v>是</v>
      </c>
      <c r="G6" s="154" t="str">
        <f t="shared" si="2"/>
        <v>项</v>
      </c>
    </row>
    <row r="7" ht="36" customHeight="1" spans="1:7">
      <c r="A7" s="428" t="s">
        <v>141</v>
      </c>
      <c r="B7" s="294" t="s">
        <v>142</v>
      </c>
      <c r="C7" s="429">
        <v>38</v>
      </c>
      <c r="D7" s="430">
        <v>61</v>
      </c>
      <c r="E7" s="292">
        <f t="shared" si="0"/>
        <v>0.605</v>
      </c>
      <c r="F7" s="265" t="str">
        <f t="shared" si="1"/>
        <v>是</v>
      </c>
      <c r="G7" s="154" t="str">
        <f t="shared" si="2"/>
        <v>项</v>
      </c>
    </row>
    <row r="8" ht="36" customHeight="1" spans="1:7">
      <c r="A8" s="428" t="s">
        <v>143</v>
      </c>
      <c r="B8" s="294" t="s">
        <v>144</v>
      </c>
      <c r="C8" s="429"/>
      <c r="D8" s="429"/>
      <c r="E8" s="292" t="str">
        <f t="shared" si="0"/>
        <v/>
      </c>
      <c r="F8" s="265" t="str">
        <f t="shared" si="1"/>
        <v>否</v>
      </c>
      <c r="G8" s="154" t="str">
        <f t="shared" si="2"/>
        <v>项</v>
      </c>
    </row>
    <row r="9" ht="36" customHeight="1" spans="1:7">
      <c r="A9" s="428" t="s">
        <v>145</v>
      </c>
      <c r="B9" s="294" t="s">
        <v>146</v>
      </c>
      <c r="C9" s="429">
        <v>28</v>
      </c>
      <c r="D9" s="430">
        <v>4</v>
      </c>
      <c r="E9" s="292">
        <f t="shared" si="0"/>
        <v>-0.857</v>
      </c>
      <c r="F9" s="265" t="str">
        <f t="shared" si="1"/>
        <v>是</v>
      </c>
      <c r="G9" s="154" t="str">
        <f t="shared" si="2"/>
        <v>项</v>
      </c>
    </row>
    <row r="10" ht="36" customHeight="1" spans="1:7">
      <c r="A10" s="428" t="s">
        <v>147</v>
      </c>
      <c r="B10" s="294" t="s">
        <v>148</v>
      </c>
      <c r="C10" s="429"/>
      <c r="D10" s="429"/>
      <c r="E10" s="292" t="str">
        <f t="shared" ref="E10:E73" si="3">IF(C10&gt;0,D10/C10-1,IF(C10&lt;0,-(D10/C10-1),""))</f>
        <v/>
      </c>
      <c r="F10" s="265" t="str">
        <f t="shared" si="1"/>
        <v>否</v>
      </c>
      <c r="G10" s="154" t="str">
        <f t="shared" si="2"/>
        <v>项</v>
      </c>
    </row>
    <row r="11" ht="36" customHeight="1" spans="1:7">
      <c r="A11" s="428" t="s">
        <v>149</v>
      </c>
      <c r="B11" s="294" t="s">
        <v>150</v>
      </c>
      <c r="C11" s="429"/>
      <c r="D11" s="429"/>
      <c r="E11" s="292" t="str">
        <f t="shared" si="3"/>
        <v/>
      </c>
      <c r="F11" s="265" t="str">
        <f t="shared" si="1"/>
        <v>否</v>
      </c>
      <c r="G11" s="154" t="str">
        <f t="shared" si="2"/>
        <v>项</v>
      </c>
    </row>
    <row r="12" ht="36" customHeight="1" spans="1:7">
      <c r="A12" s="428" t="s">
        <v>151</v>
      </c>
      <c r="B12" s="294" t="s">
        <v>152</v>
      </c>
      <c r="C12" s="429"/>
      <c r="D12" s="429"/>
      <c r="E12" s="292" t="str">
        <f t="shared" si="3"/>
        <v/>
      </c>
      <c r="F12" s="265" t="str">
        <f t="shared" si="1"/>
        <v>否</v>
      </c>
      <c r="G12" s="154" t="str">
        <f t="shared" si="2"/>
        <v>项</v>
      </c>
    </row>
    <row r="13" ht="36" customHeight="1" spans="1:7">
      <c r="A13" s="428" t="s">
        <v>153</v>
      </c>
      <c r="B13" s="294" t="s">
        <v>154</v>
      </c>
      <c r="C13" s="429">
        <v>56</v>
      </c>
      <c r="D13" s="430">
        <v>10</v>
      </c>
      <c r="E13" s="292">
        <f t="shared" si="3"/>
        <v>-0.821</v>
      </c>
      <c r="F13" s="265" t="str">
        <f t="shared" si="1"/>
        <v>是</v>
      </c>
      <c r="G13" s="154" t="str">
        <f t="shared" si="2"/>
        <v>项</v>
      </c>
    </row>
    <row r="14" ht="36" customHeight="1" spans="1:7">
      <c r="A14" s="428" t="s">
        <v>155</v>
      </c>
      <c r="B14" s="294" t="s">
        <v>156</v>
      </c>
      <c r="C14" s="429"/>
      <c r="D14" s="429"/>
      <c r="E14" s="292" t="str">
        <f t="shared" si="3"/>
        <v/>
      </c>
      <c r="F14" s="265" t="str">
        <f t="shared" si="1"/>
        <v>否</v>
      </c>
      <c r="G14" s="154" t="str">
        <f t="shared" si="2"/>
        <v>项</v>
      </c>
    </row>
    <row r="15" ht="36" customHeight="1" spans="1:7">
      <c r="A15" s="428" t="s">
        <v>157</v>
      </c>
      <c r="B15" s="294" t="s">
        <v>158</v>
      </c>
      <c r="C15" s="429"/>
      <c r="D15" s="429"/>
      <c r="E15" s="292" t="str">
        <f t="shared" si="3"/>
        <v/>
      </c>
      <c r="F15" s="265" t="str">
        <f t="shared" si="1"/>
        <v>否</v>
      </c>
      <c r="G15" s="154" t="str">
        <f t="shared" si="2"/>
        <v>项</v>
      </c>
    </row>
    <row r="16" ht="36" customHeight="1" spans="1:7">
      <c r="A16" s="428" t="s">
        <v>159</v>
      </c>
      <c r="B16" s="294" t="s">
        <v>160</v>
      </c>
      <c r="C16" s="429"/>
      <c r="D16" s="429"/>
      <c r="E16" s="292" t="str">
        <f t="shared" si="3"/>
        <v/>
      </c>
      <c r="F16" s="265" t="str">
        <f t="shared" si="1"/>
        <v>否</v>
      </c>
      <c r="G16" s="154" t="str">
        <f t="shared" si="2"/>
        <v>项</v>
      </c>
    </row>
    <row r="17" ht="36" customHeight="1" spans="1:7">
      <c r="A17" s="426" t="s">
        <v>161</v>
      </c>
      <c r="B17" s="290" t="s">
        <v>162</v>
      </c>
      <c r="C17" s="427">
        <f>SUM(C18:C25)</f>
        <v>768</v>
      </c>
      <c r="D17" s="427">
        <f>SUM(D18:D25)</f>
        <v>598</v>
      </c>
      <c r="E17" s="292">
        <f t="shared" si="3"/>
        <v>-0.221</v>
      </c>
      <c r="F17" s="265" t="str">
        <f t="shared" si="1"/>
        <v>是</v>
      </c>
      <c r="G17" s="154" t="str">
        <f t="shared" si="2"/>
        <v>款</v>
      </c>
    </row>
    <row r="18" ht="36" customHeight="1" spans="1:7">
      <c r="A18" s="428" t="s">
        <v>163</v>
      </c>
      <c r="B18" s="294" t="s">
        <v>140</v>
      </c>
      <c r="C18" s="429">
        <v>665</v>
      </c>
      <c r="D18" s="430">
        <v>551</v>
      </c>
      <c r="E18" s="292">
        <f t="shared" si="3"/>
        <v>-0.171</v>
      </c>
      <c r="F18" s="265" t="str">
        <f t="shared" si="1"/>
        <v>是</v>
      </c>
      <c r="G18" s="154" t="str">
        <f t="shared" si="2"/>
        <v>项</v>
      </c>
    </row>
    <row r="19" ht="36" customHeight="1" spans="1:7">
      <c r="A19" s="428" t="s">
        <v>164</v>
      </c>
      <c r="B19" s="294" t="s">
        <v>142</v>
      </c>
      <c r="C19" s="429">
        <v>83</v>
      </c>
      <c r="D19" s="430">
        <v>35</v>
      </c>
      <c r="E19" s="292">
        <f t="shared" si="3"/>
        <v>-0.578</v>
      </c>
      <c r="F19" s="265" t="str">
        <f t="shared" si="1"/>
        <v>是</v>
      </c>
      <c r="G19" s="154" t="str">
        <f t="shared" si="2"/>
        <v>项</v>
      </c>
    </row>
    <row r="20" ht="36" customHeight="1" spans="1:7">
      <c r="A20" s="428" t="s">
        <v>165</v>
      </c>
      <c r="B20" s="294" t="s">
        <v>144</v>
      </c>
      <c r="C20" s="429"/>
      <c r="D20" s="429"/>
      <c r="E20" s="292" t="str">
        <f t="shared" si="3"/>
        <v/>
      </c>
      <c r="F20" s="265" t="str">
        <f t="shared" si="1"/>
        <v>否</v>
      </c>
      <c r="G20" s="154" t="str">
        <f t="shared" si="2"/>
        <v>项</v>
      </c>
    </row>
    <row r="21" ht="36" customHeight="1" spans="1:7">
      <c r="A21" s="428" t="s">
        <v>166</v>
      </c>
      <c r="B21" s="294" t="s">
        <v>167</v>
      </c>
      <c r="C21" s="429">
        <v>6</v>
      </c>
      <c r="D21" s="430">
        <v>2</v>
      </c>
      <c r="E21" s="292">
        <f t="shared" si="3"/>
        <v>-0.667</v>
      </c>
      <c r="F21" s="265" t="str">
        <f t="shared" si="1"/>
        <v>是</v>
      </c>
      <c r="G21" s="154" t="str">
        <f t="shared" si="2"/>
        <v>项</v>
      </c>
    </row>
    <row r="22" ht="36" customHeight="1" spans="1:7">
      <c r="A22" s="428" t="s">
        <v>168</v>
      </c>
      <c r="B22" s="294" t="s">
        <v>169</v>
      </c>
      <c r="C22" s="429">
        <v>6</v>
      </c>
      <c r="D22" s="430">
        <v>4</v>
      </c>
      <c r="E22" s="292">
        <f t="shared" si="3"/>
        <v>-0.333</v>
      </c>
      <c r="F22" s="265" t="str">
        <f t="shared" si="1"/>
        <v>是</v>
      </c>
      <c r="G22" s="154" t="str">
        <f t="shared" si="2"/>
        <v>项</v>
      </c>
    </row>
    <row r="23" ht="36" customHeight="1" spans="1:7">
      <c r="A23" s="428" t="s">
        <v>170</v>
      </c>
      <c r="B23" s="294" t="s">
        <v>171</v>
      </c>
      <c r="C23" s="429"/>
      <c r="D23" s="429"/>
      <c r="E23" s="292" t="str">
        <f t="shared" si="3"/>
        <v/>
      </c>
      <c r="F23" s="265" t="str">
        <f t="shared" si="1"/>
        <v>否</v>
      </c>
      <c r="G23" s="154" t="str">
        <f t="shared" si="2"/>
        <v>项</v>
      </c>
    </row>
    <row r="24" ht="36" customHeight="1" spans="1:7">
      <c r="A24" s="428" t="s">
        <v>172</v>
      </c>
      <c r="B24" s="294" t="s">
        <v>158</v>
      </c>
      <c r="C24" s="429"/>
      <c r="D24" s="429"/>
      <c r="E24" s="292" t="str">
        <f t="shared" si="3"/>
        <v/>
      </c>
      <c r="F24" s="265" t="str">
        <f t="shared" si="1"/>
        <v>否</v>
      </c>
      <c r="G24" s="154" t="str">
        <f t="shared" si="2"/>
        <v>项</v>
      </c>
    </row>
    <row r="25" ht="36" customHeight="1" spans="1:7">
      <c r="A25" s="428" t="s">
        <v>173</v>
      </c>
      <c r="B25" s="294" t="s">
        <v>174</v>
      </c>
      <c r="C25" s="429">
        <v>8</v>
      </c>
      <c r="D25" s="430">
        <v>6</v>
      </c>
      <c r="E25" s="292">
        <f t="shared" si="3"/>
        <v>-0.25</v>
      </c>
      <c r="F25" s="265" t="str">
        <f t="shared" si="1"/>
        <v>是</v>
      </c>
      <c r="G25" s="154" t="str">
        <f t="shared" si="2"/>
        <v>项</v>
      </c>
    </row>
    <row r="26" ht="36" customHeight="1" spans="1:7">
      <c r="A26" s="426" t="s">
        <v>175</v>
      </c>
      <c r="B26" s="290" t="s">
        <v>176</v>
      </c>
      <c r="C26" s="427">
        <f>SUM(C27:C36)</f>
        <v>9311</v>
      </c>
      <c r="D26" s="427">
        <f>SUM(D27:D36)</f>
        <v>8513</v>
      </c>
      <c r="E26" s="292">
        <f t="shared" si="3"/>
        <v>-0.086</v>
      </c>
      <c r="F26" s="265" t="str">
        <f t="shared" si="1"/>
        <v>是</v>
      </c>
      <c r="G26" s="154" t="str">
        <f t="shared" si="2"/>
        <v>款</v>
      </c>
    </row>
    <row r="27" ht="36" customHeight="1" spans="1:7">
      <c r="A27" s="428" t="s">
        <v>177</v>
      </c>
      <c r="B27" s="294" t="s">
        <v>140</v>
      </c>
      <c r="C27" s="429">
        <v>5394</v>
      </c>
      <c r="D27" s="430">
        <v>3906</v>
      </c>
      <c r="E27" s="292">
        <f t="shared" si="3"/>
        <v>-0.276</v>
      </c>
      <c r="F27" s="265" t="str">
        <f t="shared" si="1"/>
        <v>是</v>
      </c>
      <c r="G27" s="154" t="str">
        <f t="shared" si="2"/>
        <v>项</v>
      </c>
    </row>
    <row r="28" ht="36" customHeight="1" spans="1:7">
      <c r="A28" s="428" t="s">
        <v>178</v>
      </c>
      <c r="B28" s="294" t="s">
        <v>142</v>
      </c>
      <c r="C28" s="429">
        <v>965</v>
      </c>
      <c r="D28" s="430">
        <v>372</v>
      </c>
      <c r="E28" s="292">
        <f t="shared" si="3"/>
        <v>-0.615</v>
      </c>
      <c r="F28" s="265" t="str">
        <f t="shared" si="1"/>
        <v>是</v>
      </c>
      <c r="G28" s="154" t="str">
        <f t="shared" si="2"/>
        <v>项</v>
      </c>
    </row>
    <row r="29" ht="36" customHeight="1" spans="1:7">
      <c r="A29" s="428" t="s">
        <v>179</v>
      </c>
      <c r="B29" s="294" t="s">
        <v>144</v>
      </c>
      <c r="C29" s="429"/>
      <c r="D29" s="429"/>
      <c r="E29" s="292" t="str">
        <f t="shared" si="3"/>
        <v/>
      </c>
      <c r="F29" s="265" t="str">
        <f t="shared" si="1"/>
        <v>否</v>
      </c>
      <c r="G29" s="154" t="str">
        <f t="shared" si="2"/>
        <v>项</v>
      </c>
    </row>
    <row r="30" ht="36" customHeight="1" spans="1:7">
      <c r="A30" s="428" t="s">
        <v>180</v>
      </c>
      <c r="B30" s="294" t="s">
        <v>181</v>
      </c>
      <c r="C30" s="429"/>
      <c r="D30" s="429"/>
      <c r="E30" s="292" t="str">
        <f t="shared" si="3"/>
        <v/>
      </c>
      <c r="F30" s="265" t="str">
        <f t="shared" si="1"/>
        <v>否</v>
      </c>
      <c r="G30" s="154" t="str">
        <f t="shared" si="2"/>
        <v>项</v>
      </c>
    </row>
    <row r="31" ht="36" customHeight="1" spans="1:7">
      <c r="A31" s="428" t="s">
        <v>182</v>
      </c>
      <c r="B31" s="294" t="s">
        <v>183</v>
      </c>
      <c r="C31" s="429"/>
      <c r="D31" s="429"/>
      <c r="E31" s="292" t="str">
        <f t="shared" si="3"/>
        <v/>
      </c>
      <c r="F31" s="265" t="str">
        <f t="shared" si="1"/>
        <v>否</v>
      </c>
      <c r="G31" s="154" t="str">
        <f t="shared" si="2"/>
        <v>项</v>
      </c>
    </row>
    <row r="32" ht="36" customHeight="1" spans="1:7">
      <c r="A32" s="428" t="s">
        <v>184</v>
      </c>
      <c r="B32" s="294" t="s">
        <v>185</v>
      </c>
      <c r="C32" s="429"/>
      <c r="D32" s="429"/>
      <c r="E32" s="292" t="str">
        <f t="shared" si="3"/>
        <v/>
      </c>
      <c r="F32" s="265" t="str">
        <f t="shared" si="1"/>
        <v>否</v>
      </c>
      <c r="G32" s="154" t="str">
        <f t="shared" si="2"/>
        <v>项</v>
      </c>
    </row>
    <row r="33" ht="36" customHeight="1" spans="1:7">
      <c r="A33" s="428" t="s">
        <v>186</v>
      </c>
      <c r="B33" s="294" t="s">
        <v>187</v>
      </c>
      <c r="C33" s="429"/>
      <c r="D33" s="429"/>
      <c r="E33" s="292" t="str">
        <f t="shared" si="3"/>
        <v/>
      </c>
      <c r="F33" s="265" t="str">
        <f t="shared" si="1"/>
        <v>否</v>
      </c>
      <c r="G33" s="154" t="str">
        <f t="shared" si="2"/>
        <v>项</v>
      </c>
    </row>
    <row r="34" ht="36" customHeight="1" spans="1:7">
      <c r="A34" s="428" t="s">
        <v>188</v>
      </c>
      <c r="B34" s="294" t="s">
        <v>189</v>
      </c>
      <c r="C34" s="429"/>
      <c r="D34" s="429"/>
      <c r="E34" s="292" t="str">
        <f t="shared" si="3"/>
        <v/>
      </c>
      <c r="F34" s="265" t="str">
        <f t="shared" si="1"/>
        <v>否</v>
      </c>
      <c r="G34" s="154" t="str">
        <f t="shared" si="2"/>
        <v>项</v>
      </c>
    </row>
    <row r="35" ht="36" customHeight="1" spans="1:7">
      <c r="A35" s="428" t="s">
        <v>190</v>
      </c>
      <c r="B35" s="294" t="s">
        <v>158</v>
      </c>
      <c r="C35" s="429">
        <v>2942</v>
      </c>
      <c r="D35" s="430">
        <v>4235</v>
      </c>
      <c r="E35" s="292">
        <f t="shared" si="3"/>
        <v>0.439</v>
      </c>
      <c r="F35" s="265" t="str">
        <f t="shared" si="1"/>
        <v>是</v>
      </c>
      <c r="G35" s="154" t="str">
        <f t="shared" si="2"/>
        <v>项</v>
      </c>
    </row>
    <row r="36" ht="36" customHeight="1" spans="1:7">
      <c r="A36" s="431" t="s">
        <v>191</v>
      </c>
      <c r="B36" s="294" t="s">
        <v>192</v>
      </c>
      <c r="C36" s="429">
        <v>10</v>
      </c>
      <c r="D36" s="429"/>
      <c r="E36" s="292">
        <f t="shared" si="3"/>
        <v>-1</v>
      </c>
      <c r="F36" s="265" t="str">
        <f t="shared" si="1"/>
        <v>是</v>
      </c>
      <c r="G36" s="154" t="str">
        <f t="shared" si="2"/>
        <v>项</v>
      </c>
    </row>
    <row r="37" ht="36" customHeight="1" spans="1:7">
      <c r="A37" s="426" t="s">
        <v>193</v>
      </c>
      <c r="B37" s="290" t="s">
        <v>194</v>
      </c>
      <c r="C37" s="427">
        <f>SUM(C38:C47)</f>
        <v>2663</v>
      </c>
      <c r="D37" s="427">
        <f>SUM(D38:D47)</f>
        <v>1505</v>
      </c>
      <c r="E37" s="292">
        <f t="shared" si="3"/>
        <v>-0.435</v>
      </c>
      <c r="F37" s="265" t="str">
        <f t="shared" si="1"/>
        <v>是</v>
      </c>
      <c r="G37" s="154" t="str">
        <f t="shared" si="2"/>
        <v>款</v>
      </c>
    </row>
    <row r="38" ht="36" customHeight="1" spans="1:7">
      <c r="A38" s="428" t="s">
        <v>195</v>
      </c>
      <c r="B38" s="294" t="s">
        <v>140</v>
      </c>
      <c r="C38" s="429">
        <v>500</v>
      </c>
      <c r="D38" s="430">
        <v>385</v>
      </c>
      <c r="E38" s="292">
        <f t="shared" si="3"/>
        <v>-0.23</v>
      </c>
      <c r="F38" s="265" t="str">
        <f t="shared" si="1"/>
        <v>是</v>
      </c>
      <c r="G38" s="154" t="str">
        <f t="shared" si="2"/>
        <v>项</v>
      </c>
    </row>
    <row r="39" ht="36" customHeight="1" spans="1:7">
      <c r="A39" s="428" t="s">
        <v>196</v>
      </c>
      <c r="B39" s="294" t="s">
        <v>142</v>
      </c>
      <c r="C39" s="429">
        <v>2050</v>
      </c>
      <c r="D39" s="430">
        <v>1037</v>
      </c>
      <c r="E39" s="292">
        <f t="shared" si="3"/>
        <v>-0.494</v>
      </c>
      <c r="F39" s="265" t="str">
        <f t="shared" si="1"/>
        <v>是</v>
      </c>
      <c r="G39" s="154" t="str">
        <f t="shared" si="2"/>
        <v>项</v>
      </c>
    </row>
    <row r="40" ht="36" customHeight="1" spans="1:7">
      <c r="A40" s="428" t="s">
        <v>197</v>
      </c>
      <c r="B40" s="294" t="s">
        <v>144</v>
      </c>
      <c r="C40" s="429"/>
      <c r="D40" s="429"/>
      <c r="E40" s="292" t="str">
        <f t="shared" si="3"/>
        <v/>
      </c>
      <c r="F40" s="265" t="str">
        <f t="shared" si="1"/>
        <v>否</v>
      </c>
      <c r="G40" s="154" t="str">
        <f t="shared" si="2"/>
        <v>项</v>
      </c>
    </row>
    <row r="41" ht="36" customHeight="1" spans="1:7">
      <c r="A41" s="428" t="s">
        <v>198</v>
      </c>
      <c r="B41" s="294" t="s">
        <v>199</v>
      </c>
      <c r="C41" s="429"/>
      <c r="D41" s="429"/>
      <c r="E41" s="292" t="str">
        <f t="shared" si="3"/>
        <v/>
      </c>
      <c r="F41" s="265" t="str">
        <f t="shared" si="1"/>
        <v>否</v>
      </c>
      <c r="G41" s="154" t="str">
        <f t="shared" si="2"/>
        <v>项</v>
      </c>
    </row>
    <row r="42" ht="36" customHeight="1" spans="1:7">
      <c r="A42" s="428" t="s">
        <v>200</v>
      </c>
      <c r="B42" s="294" t="s">
        <v>201</v>
      </c>
      <c r="C42" s="429"/>
      <c r="D42" s="429"/>
      <c r="E42" s="292" t="str">
        <f t="shared" si="3"/>
        <v/>
      </c>
      <c r="F42" s="265" t="str">
        <f t="shared" si="1"/>
        <v>否</v>
      </c>
      <c r="G42" s="154" t="str">
        <f t="shared" si="2"/>
        <v>项</v>
      </c>
    </row>
    <row r="43" ht="36" customHeight="1" spans="1:7">
      <c r="A43" s="428" t="s">
        <v>202</v>
      </c>
      <c r="B43" s="294" t="s">
        <v>203</v>
      </c>
      <c r="C43" s="429">
        <v>18</v>
      </c>
      <c r="D43" s="429"/>
      <c r="E43" s="292">
        <f t="shared" si="3"/>
        <v>-1</v>
      </c>
      <c r="F43" s="265" t="str">
        <f t="shared" si="1"/>
        <v>是</v>
      </c>
      <c r="G43" s="154" t="str">
        <f t="shared" si="2"/>
        <v>项</v>
      </c>
    </row>
    <row r="44" ht="36" customHeight="1" spans="1:7">
      <c r="A44" s="428" t="s">
        <v>204</v>
      </c>
      <c r="B44" s="294" t="s">
        <v>205</v>
      </c>
      <c r="C44" s="429"/>
      <c r="D44" s="429"/>
      <c r="E44" s="292" t="str">
        <f t="shared" si="3"/>
        <v/>
      </c>
      <c r="F44" s="265" t="str">
        <f t="shared" si="1"/>
        <v>否</v>
      </c>
      <c r="G44" s="154" t="str">
        <f t="shared" si="2"/>
        <v>项</v>
      </c>
    </row>
    <row r="45" ht="36" customHeight="1" spans="1:7">
      <c r="A45" s="428" t="s">
        <v>206</v>
      </c>
      <c r="B45" s="294" t="s">
        <v>207</v>
      </c>
      <c r="C45" s="429"/>
      <c r="D45" s="429"/>
      <c r="E45" s="292" t="str">
        <f t="shared" si="3"/>
        <v/>
      </c>
      <c r="F45" s="265" t="str">
        <f t="shared" si="1"/>
        <v>否</v>
      </c>
      <c r="G45" s="154" t="str">
        <f t="shared" si="2"/>
        <v>项</v>
      </c>
    </row>
    <row r="46" ht="36" customHeight="1" spans="1:7">
      <c r="A46" s="428" t="s">
        <v>208</v>
      </c>
      <c r="B46" s="294" t="s">
        <v>158</v>
      </c>
      <c r="C46" s="429">
        <v>86</v>
      </c>
      <c r="D46" s="430">
        <v>81</v>
      </c>
      <c r="E46" s="292">
        <f t="shared" si="3"/>
        <v>-0.058</v>
      </c>
      <c r="F46" s="265" t="str">
        <f t="shared" si="1"/>
        <v>是</v>
      </c>
      <c r="G46" s="154" t="str">
        <f t="shared" si="2"/>
        <v>项</v>
      </c>
    </row>
    <row r="47" ht="36" customHeight="1" spans="1:7">
      <c r="A47" s="428" t="s">
        <v>209</v>
      </c>
      <c r="B47" s="294" t="s">
        <v>210</v>
      </c>
      <c r="C47" s="429">
        <v>9</v>
      </c>
      <c r="D47" s="430">
        <v>2</v>
      </c>
      <c r="E47" s="292">
        <f t="shared" si="3"/>
        <v>-0.778</v>
      </c>
      <c r="F47" s="265" t="str">
        <f t="shared" si="1"/>
        <v>是</v>
      </c>
      <c r="G47" s="154" t="str">
        <f t="shared" si="2"/>
        <v>项</v>
      </c>
    </row>
    <row r="48" ht="36" customHeight="1" spans="1:7">
      <c r="A48" s="426" t="s">
        <v>211</v>
      </c>
      <c r="B48" s="290" t="s">
        <v>212</v>
      </c>
      <c r="C48" s="427">
        <f>SUM(C49:C58)</f>
        <v>328</v>
      </c>
      <c r="D48" s="427">
        <f>SUM(D49:D58)</f>
        <v>239</v>
      </c>
      <c r="E48" s="292">
        <f t="shared" si="3"/>
        <v>-0.271</v>
      </c>
      <c r="F48" s="265" t="str">
        <f t="shared" si="1"/>
        <v>是</v>
      </c>
      <c r="G48" s="154" t="str">
        <f t="shared" si="2"/>
        <v>款</v>
      </c>
    </row>
    <row r="49" ht="36" customHeight="1" spans="1:7">
      <c r="A49" s="428" t="s">
        <v>213</v>
      </c>
      <c r="B49" s="294" t="s">
        <v>140</v>
      </c>
      <c r="C49" s="429">
        <v>133</v>
      </c>
      <c r="D49" s="430">
        <v>115</v>
      </c>
      <c r="E49" s="292">
        <f t="shared" si="3"/>
        <v>-0.135</v>
      </c>
      <c r="F49" s="265" t="str">
        <f t="shared" si="1"/>
        <v>是</v>
      </c>
      <c r="G49" s="154" t="str">
        <f t="shared" si="2"/>
        <v>项</v>
      </c>
    </row>
    <row r="50" ht="36" customHeight="1" spans="1:7">
      <c r="A50" s="428" t="s">
        <v>214</v>
      </c>
      <c r="B50" s="294" t="s">
        <v>142</v>
      </c>
      <c r="C50" s="429">
        <v>85</v>
      </c>
      <c r="D50" s="430">
        <v>60</v>
      </c>
      <c r="E50" s="292">
        <f t="shared" si="3"/>
        <v>-0.294</v>
      </c>
      <c r="F50" s="265" t="str">
        <f t="shared" si="1"/>
        <v>是</v>
      </c>
      <c r="G50" s="154" t="str">
        <f t="shared" si="2"/>
        <v>项</v>
      </c>
    </row>
    <row r="51" ht="36" customHeight="1" spans="1:7">
      <c r="A51" s="428" t="s">
        <v>215</v>
      </c>
      <c r="B51" s="294" t="s">
        <v>144</v>
      </c>
      <c r="C51" s="429"/>
      <c r="D51" s="429"/>
      <c r="E51" s="292" t="str">
        <f t="shared" si="3"/>
        <v/>
      </c>
      <c r="F51" s="265" t="str">
        <f t="shared" si="1"/>
        <v>否</v>
      </c>
      <c r="G51" s="154" t="str">
        <f t="shared" si="2"/>
        <v>项</v>
      </c>
    </row>
    <row r="52" ht="36" customHeight="1" spans="1:7">
      <c r="A52" s="428" t="s">
        <v>216</v>
      </c>
      <c r="B52" s="294" t="s">
        <v>217</v>
      </c>
      <c r="C52" s="429"/>
      <c r="D52" s="429"/>
      <c r="E52" s="292" t="str">
        <f t="shared" si="3"/>
        <v/>
      </c>
      <c r="F52" s="265" t="str">
        <f t="shared" si="1"/>
        <v>否</v>
      </c>
      <c r="G52" s="154" t="str">
        <f t="shared" si="2"/>
        <v>项</v>
      </c>
    </row>
    <row r="53" ht="36" customHeight="1" spans="1:7">
      <c r="A53" s="428" t="s">
        <v>218</v>
      </c>
      <c r="B53" s="294" t="s">
        <v>219</v>
      </c>
      <c r="C53" s="429"/>
      <c r="D53" s="429"/>
      <c r="E53" s="292" t="str">
        <f t="shared" si="3"/>
        <v/>
      </c>
      <c r="F53" s="265" t="str">
        <f t="shared" si="1"/>
        <v>否</v>
      </c>
      <c r="G53" s="154" t="str">
        <f t="shared" si="2"/>
        <v>项</v>
      </c>
    </row>
    <row r="54" ht="36" customHeight="1" spans="1:7">
      <c r="A54" s="428" t="s">
        <v>220</v>
      </c>
      <c r="B54" s="294" t="s">
        <v>221</v>
      </c>
      <c r="C54" s="429"/>
      <c r="D54" s="429"/>
      <c r="E54" s="292" t="str">
        <f t="shared" si="3"/>
        <v/>
      </c>
      <c r="F54" s="265" t="str">
        <f t="shared" si="1"/>
        <v>否</v>
      </c>
      <c r="G54" s="154" t="str">
        <f t="shared" si="2"/>
        <v>项</v>
      </c>
    </row>
    <row r="55" ht="36" customHeight="1" spans="1:7">
      <c r="A55" s="428" t="s">
        <v>222</v>
      </c>
      <c r="B55" s="294" t="s">
        <v>223</v>
      </c>
      <c r="C55" s="429">
        <v>35</v>
      </c>
      <c r="D55" s="429"/>
      <c r="E55" s="292">
        <f t="shared" si="3"/>
        <v>-1</v>
      </c>
      <c r="F55" s="265" t="str">
        <f t="shared" si="1"/>
        <v>是</v>
      </c>
      <c r="G55" s="154" t="str">
        <f t="shared" si="2"/>
        <v>项</v>
      </c>
    </row>
    <row r="56" ht="36" customHeight="1" spans="1:7">
      <c r="A56" s="428" t="s">
        <v>224</v>
      </c>
      <c r="B56" s="294" t="s">
        <v>225</v>
      </c>
      <c r="C56" s="429"/>
      <c r="D56" s="429"/>
      <c r="E56" s="292" t="str">
        <f t="shared" si="3"/>
        <v/>
      </c>
      <c r="F56" s="265" t="str">
        <f t="shared" si="1"/>
        <v>否</v>
      </c>
      <c r="G56" s="154" t="str">
        <f t="shared" si="2"/>
        <v>项</v>
      </c>
    </row>
    <row r="57" ht="36" customHeight="1" spans="1:7">
      <c r="A57" s="428" t="s">
        <v>226</v>
      </c>
      <c r="B57" s="294" t="s">
        <v>158</v>
      </c>
      <c r="C57" s="429">
        <v>75</v>
      </c>
      <c r="D57" s="430">
        <v>64</v>
      </c>
      <c r="E57" s="292">
        <f t="shared" si="3"/>
        <v>-0.147</v>
      </c>
      <c r="F57" s="265" t="str">
        <f t="shared" si="1"/>
        <v>是</v>
      </c>
      <c r="G57" s="154" t="str">
        <f t="shared" si="2"/>
        <v>项</v>
      </c>
    </row>
    <row r="58" ht="36" customHeight="1" spans="1:7">
      <c r="A58" s="428" t="s">
        <v>227</v>
      </c>
      <c r="B58" s="294" t="s">
        <v>228</v>
      </c>
      <c r="C58" s="429"/>
      <c r="D58" s="429"/>
      <c r="E58" s="292" t="str">
        <f t="shared" si="3"/>
        <v/>
      </c>
      <c r="F58" s="265" t="str">
        <f t="shared" si="1"/>
        <v>否</v>
      </c>
      <c r="G58" s="154" t="str">
        <f t="shared" si="2"/>
        <v>项</v>
      </c>
    </row>
    <row r="59" ht="36" customHeight="1" spans="1:7">
      <c r="A59" s="426" t="s">
        <v>229</v>
      </c>
      <c r="B59" s="290" t="s">
        <v>230</v>
      </c>
      <c r="C59" s="427">
        <f>SUM(C60:C69)</f>
        <v>909</v>
      </c>
      <c r="D59" s="427">
        <f>SUM(D60:D69)</f>
        <v>730</v>
      </c>
      <c r="E59" s="292">
        <f t="shared" si="3"/>
        <v>-0.197</v>
      </c>
      <c r="F59" s="265" t="str">
        <f t="shared" si="1"/>
        <v>是</v>
      </c>
      <c r="G59" s="154" t="str">
        <f t="shared" si="2"/>
        <v>款</v>
      </c>
    </row>
    <row r="60" ht="36" customHeight="1" spans="1:7">
      <c r="A60" s="428" t="s">
        <v>231</v>
      </c>
      <c r="B60" s="294" t="s">
        <v>140</v>
      </c>
      <c r="C60" s="429">
        <v>511</v>
      </c>
      <c r="D60" s="430">
        <v>452</v>
      </c>
      <c r="E60" s="292">
        <f t="shared" si="3"/>
        <v>-0.115</v>
      </c>
      <c r="F60" s="265" t="str">
        <f t="shared" si="1"/>
        <v>是</v>
      </c>
      <c r="G60" s="154" t="str">
        <f t="shared" si="2"/>
        <v>项</v>
      </c>
    </row>
    <row r="61" ht="36" customHeight="1" spans="1:7">
      <c r="A61" s="428" t="s">
        <v>232</v>
      </c>
      <c r="B61" s="294" t="s">
        <v>142</v>
      </c>
      <c r="C61" s="429">
        <v>96</v>
      </c>
      <c r="D61" s="430">
        <v>47</v>
      </c>
      <c r="E61" s="292">
        <f t="shared" si="3"/>
        <v>-0.51</v>
      </c>
      <c r="F61" s="265" t="str">
        <f t="shared" si="1"/>
        <v>是</v>
      </c>
      <c r="G61" s="154" t="str">
        <f t="shared" si="2"/>
        <v>项</v>
      </c>
    </row>
    <row r="62" ht="36" customHeight="1" spans="1:7">
      <c r="A62" s="428" t="s">
        <v>233</v>
      </c>
      <c r="B62" s="294" t="s">
        <v>144</v>
      </c>
      <c r="C62" s="429"/>
      <c r="D62" s="429"/>
      <c r="E62" s="292" t="str">
        <f t="shared" si="3"/>
        <v/>
      </c>
      <c r="F62" s="265" t="str">
        <f t="shared" si="1"/>
        <v>否</v>
      </c>
      <c r="G62" s="154" t="str">
        <f t="shared" si="2"/>
        <v>项</v>
      </c>
    </row>
    <row r="63" ht="36" customHeight="1" spans="1:7">
      <c r="A63" s="428" t="s">
        <v>234</v>
      </c>
      <c r="B63" s="294" t="s">
        <v>235</v>
      </c>
      <c r="C63" s="429"/>
      <c r="D63" s="430">
        <v>15</v>
      </c>
      <c r="E63" s="292" t="str">
        <f t="shared" si="3"/>
        <v/>
      </c>
      <c r="F63" s="265" t="str">
        <f t="shared" si="1"/>
        <v>是</v>
      </c>
      <c r="G63" s="154" t="str">
        <f t="shared" si="2"/>
        <v>项</v>
      </c>
    </row>
    <row r="64" ht="36" customHeight="1" spans="1:7">
      <c r="A64" s="428" t="s">
        <v>236</v>
      </c>
      <c r="B64" s="294" t="s">
        <v>237</v>
      </c>
      <c r="C64" s="429"/>
      <c r="D64" s="430">
        <v>4</v>
      </c>
      <c r="E64" s="292" t="str">
        <f t="shared" si="3"/>
        <v/>
      </c>
      <c r="F64" s="265" t="str">
        <f t="shared" si="1"/>
        <v>是</v>
      </c>
      <c r="G64" s="154" t="str">
        <f t="shared" si="2"/>
        <v>项</v>
      </c>
    </row>
    <row r="65" ht="36" customHeight="1" spans="1:7">
      <c r="A65" s="428" t="s">
        <v>238</v>
      </c>
      <c r="B65" s="294" t="s">
        <v>239</v>
      </c>
      <c r="C65" s="429"/>
      <c r="D65" s="429"/>
      <c r="E65" s="292" t="str">
        <f t="shared" si="3"/>
        <v/>
      </c>
      <c r="F65" s="265" t="str">
        <f t="shared" si="1"/>
        <v>否</v>
      </c>
      <c r="G65" s="154" t="str">
        <f t="shared" si="2"/>
        <v>项</v>
      </c>
    </row>
    <row r="66" ht="36" customHeight="1" spans="1:7">
      <c r="A66" s="428" t="s">
        <v>240</v>
      </c>
      <c r="B66" s="294" t="s">
        <v>241</v>
      </c>
      <c r="C66" s="429">
        <v>1</v>
      </c>
      <c r="D66" s="429"/>
      <c r="E66" s="292">
        <f t="shared" si="3"/>
        <v>-1</v>
      </c>
      <c r="F66" s="265" t="str">
        <f t="shared" si="1"/>
        <v>是</v>
      </c>
      <c r="G66" s="154" t="str">
        <f t="shared" si="2"/>
        <v>项</v>
      </c>
    </row>
    <row r="67" ht="36" customHeight="1" spans="1:7">
      <c r="A67" s="428" t="s">
        <v>242</v>
      </c>
      <c r="B67" s="294" t="s">
        <v>243</v>
      </c>
      <c r="C67" s="429">
        <v>1</v>
      </c>
      <c r="D67" s="430">
        <v>20</v>
      </c>
      <c r="E67" s="292">
        <f t="shared" si="3"/>
        <v>19</v>
      </c>
      <c r="F67" s="265" t="str">
        <f t="shared" si="1"/>
        <v>是</v>
      </c>
      <c r="G67" s="154" t="str">
        <f t="shared" si="2"/>
        <v>项</v>
      </c>
    </row>
    <row r="68" ht="36" customHeight="1" spans="1:7">
      <c r="A68" s="428" t="s">
        <v>244</v>
      </c>
      <c r="B68" s="294" t="s">
        <v>158</v>
      </c>
      <c r="C68" s="429">
        <v>300</v>
      </c>
      <c r="D68" s="430">
        <v>192</v>
      </c>
      <c r="E68" s="292">
        <f t="shared" si="3"/>
        <v>-0.36</v>
      </c>
      <c r="F68" s="265" t="str">
        <f t="shared" ref="F68:F131" si="4">IF(LEN(A68)=3,"是",IF(B68&lt;&gt;"",IF(SUM(C68:D68)&lt;&gt;0,"是","否"),"是"))</f>
        <v>是</v>
      </c>
      <c r="G68" s="154" t="str">
        <f t="shared" ref="G68:G131" si="5">IF(LEN(A68)=3,"类",IF(LEN(A68)=5,"款","项"))</f>
        <v>项</v>
      </c>
    </row>
    <row r="69" ht="36" customHeight="1" spans="1:7">
      <c r="A69" s="428" t="s">
        <v>245</v>
      </c>
      <c r="B69" s="294" t="s">
        <v>246</v>
      </c>
      <c r="C69" s="429"/>
      <c r="D69" s="429"/>
      <c r="E69" s="292" t="str">
        <f t="shared" si="3"/>
        <v/>
      </c>
      <c r="F69" s="265" t="str">
        <f t="shared" si="4"/>
        <v>否</v>
      </c>
      <c r="G69" s="154" t="str">
        <f t="shared" si="5"/>
        <v>项</v>
      </c>
    </row>
    <row r="70" ht="36" customHeight="1" spans="1:7">
      <c r="A70" s="426" t="s">
        <v>247</v>
      </c>
      <c r="B70" s="290" t="s">
        <v>248</v>
      </c>
      <c r="C70" s="427">
        <f>SUM(C71:C82)</f>
        <v>0</v>
      </c>
      <c r="D70" s="427">
        <f>SUM(D71:D82)</f>
        <v>0</v>
      </c>
      <c r="E70" s="292" t="str">
        <f t="shared" si="3"/>
        <v/>
      </c>
      <c r="F70" s="265" t="str">
        <f t="shared" si="4"/>
        <v>否</v>
      </c>
      <c r="G70" s="154" t="str">
        <f t="shared" si="5"/>
        <v>款</v>
      </c>
    </row>
    <row r="71" ht="36" customHeight="1" spans="1:7">
      <c r="A71" s="428" t="s">
        <v>249</v>
      </c>
      <c r="B71" s="294" t="s">
        <v>140</v>
      </c>
      <c r="C71" s="432"/>
      <c r="D71" s="432"/>
      <c r="E71" s="292" t="str">
        <f t="shared" si="3"/>
        <v/>
      </c>
      <c r="F71" s="265" t="str">
        <f t="shared" si="4"/>
        <v>否</v>
      </c>
      <c r="G71" s="154" t="str">
        <f t="shared" si="5"/>
        <v>项</v>
      </c>
    </row>
    <row r="72" ht="36" customHeight="1" spans="1:7">
      <c r="A72" s="428" t="s">
        <v>250</v>
      </c>
      <c r="B72" s="294" t="s">
        <v>142</v>
      </c>
      <c r="C72" s="432">
        <v>0</v>
      </c>
      <c r="D72" s="432">
        <v>0</v>
      </c>
      <c r="E72" s="292" t="str">
        <f t="shared" si="3"/>
        <v/>
      </c>
      <c r="F72" s="265" t="str">
        <f t="shared" si="4"/>
        <v>否</v>
      </c>
      <c r="G72" s="154" t="str">
        <f t="shared" si="5"/>
        <v>项</v>
      </c>
    </row>
    <row r="73" ht="36" customHeight="1" spans="1:7">
      <c r="A73" s="428" t="s">
        <v>251</v>
      </c>
      <c r="B73" s="294" t="s">
        <v>144</v>
      </c>
      <c r="C73" s="432">
        <v>0</v>
      </c>
      <c r="D73" s="432">
        <v>0</v>
      </c>
      <c r="E73" s="292" t="str">
        <f t="shared" si="3"/>
        <v/>
      </c>
      <c r="F73" s="265" t="str">
        <f t="shared" si="4"/>
        <v>否</v>
      </c>
      <c r="G73" s="154" t="str">
        <f t="shared" si="5"/>
        <v>项</v>
      </c>
    </row>
    <row r="74" ht="36" customHeight="1" spans="1:7">
      <c r="A74" s="428" t="s">
        <v>252</v>
      </c>
      <c r="B74" s="294" t="s">
        <v>253</v>
      </c>
      <c r="C74" s="432">
        <v>0</v>
      </c>
      <c r="D74" s="432">
        <v>0</v>
      </c>
      <c r="E74" s="292" t="str">
        <f t="shared" ref="E74:E137" si="6">IF(C74&gt;0,D74/C74-1,IF(C74&lt;0,-(D74/C74-1),""))</f>
        <v/>
      </c>
      <c r="F74" s="265" t="str">
        <f t="shared" si="4"/>
        <v>否</v>
      </c>
      <c r="G74" s="154" t="str">
        <f t="shared" si="5"/>
        <v>项</v>
      </c>
    </row>
    <row r="75" ht="36" customHeight="1" spans="1:7">
      <c r="A75" s="428" t="s">
        <v>254</v>
      </c>
      <c r="B75" s="294" t="s">
        <v>255</v>
      </c>
      <c r="C75" s="432">
        <v>0</v>
      </c>
      <c r="D75" s="432">
        <v>0</v>
      </c>
      <c r="E75" s="292" t="str">
        <f t="shared" si="6"/>
        <v/>
      </c>
      <c r="F75" s="265" t="str">
        <f t="shared" si="4"/>
        <v>否</v>
      </c>
      <c r="G75" s="154" t="str">
        <f t="shared" si="5"/>
        <v>项</v>
      </c>
    </row>
    <row r="76" ht="36" customHeight="1" spans="1:7">
      <c r="A76" s="428" t="s">
        <v>256</v>
      </c>
      <c r="B76" s="294" t="s">
        <v>257</v>
      </c>
      <c r="C76" s="432"/>
      <c r="D76" s="432"/>
      <c r="E76" s="292" t="str">
        <f t="shared" si="6"/>
        <v/>
      </c>
      <c r="F76" s="265" t="str">
        <f t="shared" si="4"/>
        <v>否</v>
      </c>
      <c r="G76" s="154" t="str">
        <f t="shared" si="5"/>
        <v>项</v>
      </c>
    </row>
    <row r="77" ht="36" customHeight="1" spans="1:7">
      <c r="A77" s="428" t="s">
        <v>258</v>
      </c>
      <c r="B77" s="294" t="s">
        <v>259</v>
      </c>
      <c r="C77" s="432">
        <v>0</v>
      </c>
      <c r="D77" s="432">
        <v>0</v>
      </c>
      <c r="E77" s="292" t="str">
        <f t="shared" si="6"/>
        <v/>
      </c>
      <c r="F77" s="265" t="str">
        <f t="shared" si="4"/>
        <v>否</v>
      </c>
      <c r="G77" s="154" t="str">
        <f t="shared" si="5"/>
        <v>项</v>
      </c>
    </row>
    <row r="78" ht="36" customHeight="1" spans="1:7">
      <c r="A78" s="428" t="s">
        <v>260</v>
      </c>
      <c r="B78" s="294" t="s">
        <v>261</v>
      </c>
      <c r="C78" s="432">
        <v>0</v>
      </c>
      <c r="D78" s="432">
        <v>0</v>
      </c>
      <c r="E78" s="292" t="str">
        <f t="shared" si="6"/>
        <v/>
      </c>
      <c r="F78" s="265" t="str">
        <f t="shared" si="4"/>
        <v>否</v>
      </c>
      <c r="G78" s="154" t="str">
        <f t="shared" si="5"/>
        <v>项</v>
      </c>
    </row>
    <row r="79" ht="36" customHeight="1" spans="1:7">
      <c r="A79" s="428" t="s">
        <v>262</v>
      </c>
      <c r="B79" s="294" t="s">
        <v>241</v>
      </c>
      <c r="C79" s="432">
        <v>0</v>
      </c>
      <c r="D79" s="432">
        <v>0</v>
      </c>
      <c r="E79" s="292" t="str">
        <f t="shared" si="6"/>
        <v/>
      </c>
      <c r="F79" s="265" t="str">
        <f t="shared" si="4"/>
        <v>否</v>
      </c>
      <c r="G79" s="154" t="str">
        <f t="shared" si="5"/>
        <v>项</v>
      </c>
    </row>
    <row r="80" ht="36" customHeight="1" spans="1:7">
      <c r="A80" s="433">
        <v>2010710</v>
      </c>
      <c r="B80" s="294" t="s">
        <v>263</v>
      </c>
      <c r="C80" s="432">
        <v>0</v>
      </c>
      <c r="D80" s="432">
        <v>0</v>
      </c>
      <c r="E80" s="292" t="str">
        <f t="shared" si="6"/>
        <v/>
      </c>
      <c r="F80" s="265" t="str">
        <f t="shared" si="4"/>
        <v>否</v>
      </c>
      <c r="G80" s="154" t="str">
        <f t="shared" si="5"/>
        <v>项</v>
      </c>
    </row>
    <row r="81" ht="36" customHeight="1" spans="1:7">
      <c r="A81" s="428" t="s">
        <v>264</v>
      </c>
      <c r="B81" s="294" t="s">
        <v>158</v>
      </c>
      <c r="C81" s="432"/>
      <c r="D81" s="432"/>
      <c r="E81" s="292" t="str">
        <f t="shared" si="6"/>
        <v/>
      </c>
      <c r="F81" s="265" t="str">
        <f t="shared" si="4"/>
        <v>否</v>
      </c>
      <c r="G81" s="154" t="str">
        <f t="shared" si="5"/>
        <v>项</v>
      </c>
    </row>
    <row r="82" ht="36" customHeight="1" spans="1:7">
      <c r="A82" s="428" t="s">
        <v>265</v>
      </c>
      <c r="B82" s="294" t="s">
        <v>266</v>
      </c>
      <c r="C82" s="432">
        <v>0</v>
      </c>
      <c r="D82" s="432">
        <v>0</v>
      </c>
      <c r="E82" s="292" t="str">
        <f t="shared" si="6"/>
        <v/>
      </c>
      <c r="F82" s="265" t="str">
        <f t="shared" si="4"/>
        <v>否</v>
      </c>
      <c r="G82" s="154" t="str">
        <f t="shared" si="5"/>
        <v>项</v>
      </c>
    </row>
    <row r="83" ht="36" customHeight="1" spans="1:7">
      <c r="A83" s="426" t="s">
        <v>267</v>
      </c>
      <c r="B83" s="290" t="s">
        <v>268</v>
      </c>
      <c r="C83" s="427">
        <f>SUM(C84:C91)</f>
        <v>145</v>
      </c>
      <c r="D83" s="427">
        <f>SUM(D84:D91)</f>
        <v>108</v>
      </c>
      <c r="E83" s="292">
        <f t="shared" si="6"/>
        <v>-0.255</v>
      </c>
      <c r="F83" s="265" t="str">
        <f t="shared" si="4"/>
        <v>是</v>
      </c>
      <c r="G83" s="154" t="str">
        <f t="shared" si="5"/>
        <v>款</v>
      </c>
    </row>
    <row r="84" ht="36" customHeight="1" spans="1:7">
      <c r="A84" s="428" t="s">
        <v>269</v>
      </c>
      <c r="B84" s="294" t="s">
        <v>140</v>
      </c>
      <c r="C84" s="432"/>
      <c r="D84" s="432"/>
      <c r="E84" s="292" t="str">
        <f t="shared" si="6"/>
        <v/>
      </c>
      <c r="F84" s="265" t="str">
        <f t="shared" si="4"/>
        <v>否</v>
      </c>
      <c r="G84" s="154" t="str">
        <f t="shared" si="5"/>
        <v>项</v>
      </c>
    </row>
    <row r="85" ht="36" customHeight="1" spans="1:7">
      <c r="A85" s="428" t="s">
        <v>270</v>
      </c>
      <c r="B85" s="294" t="s">
        <v>142</v>
      </c>
      <c r="C85" s="429">
        <v>30</v>
      </c>
      <c r="D85" s="430">
        <v>20</v>
      </c>
      <c r="E85" s="292">
        <f t="shared" si="6"/>
        <v>-0.333</v>
      </c>
      <c r="F85" s="265" t="str">
        <f t="shared" si="4"/>
        <v>是</v>
      </c>
      <c r="G85" s="154" t="str">
        <f t="shared" si="5"/>
        <v>项</v>
      </c>
    </row>
    <row r="86" ht="36" customHeight="1" spans="1:7">
      <c r="A86" s="428" t="s">
        <v>271</v>
      </c>
      <c r="B86" s="294" t="s">
        <v>144</v>
      </c>
      <c r="C86" s="429"/>
      <c r="D86" s="429"/>
      <c r="E86" s="292" t="str">
        <f t="shared" si="6"/>
        <v/>
      </c>
      <c r="F86" s="265" t="str">
        <f t="shared" si="4"/>
        <v>否</v>
      </c>
      <c r="G86" s="154" t="str">
        <f t="shared" si="5"/>
        <v>项</v>
      </c>
    </row>
    <row r="87" ht="36" customHeight="1" spans="1:7">
      <c r="A87" s="428" t="s">
        <v>272</v>
      </c>
      <c r="B87" s="294" t="s">
        <v>273</v>
      </c>
      <c r="C87" s="429">
        <v>60</v>
      </c>
      <c r="D87" s="430">
        <v>40</v>
      </c>
      <c r="E87" s="292">
        <f t="shared" si="6"/>
        <v>-0.333</v>
      </c>
      <c r="F87" s="265" t="str">
        <f t="shared" si="4"/>
        <v>是</v>
      </c>
      <c r="G87" s="154" t="str">
        <f t="shared" si="5"/>
        <v>项</v>
      </c>
    </row>
    <row r="88" ht="36" customHeight="1" spans="1:7">
      <c r="A88" s="428" t="s">
        <v>274</v>
      </c>
      <c r="B88" s="294" t="s">
        <v>275</v>
      </c>
      <c r="C88" s="429"/>
      <c r="D88" s="429"/>
      <c r="E88" s="292" t="str">
        <f t="shared" si="6"/>
        <v/>
      </c>
      <c r="F88" s="265" t="str">
        <f t="shared" si="4"/>
        <v>否</v>
      </c>
      <c r="G88" s="154" t="str">
        <f t="shared" si="5"/>
        <v>项</v>
      </c>
    </row>
    <row r="89" ht="36" customHeight="1" spans="1:7">
      <c r="A89" s="428" t="s">
        <v>276</v>
      </c>
      <c r="B89" s="294" t="s">
        <v>241</v>
      </c>
      <c r="C89" s="429"/>
      <c r="D89" s="429"/>
      <c r="E89" s="292" t="str">
        <f t="shared" si="6"/>
        <v/>
      </c>
      <c r="F89" s="265" t="str">
        <f t="shared" si="4"/>
        <v>否</v>
      </c>
      <c r="G89" s="154" t="str">
        <f t="shared" si="5"/>
        <v>项</v>
      </c>
    </row>
    <row r="90" ht="36" customHeight="1" spans="1:7">
      <c r="A90" s="428" t="s">
        <v>277</v>
      </c>
      <c r="B90" s="294" t="s">
        <v>158</v>
      </c>
      <c r="C90" s="429">
        <v>55</v>
      </c>
      <c r="D90" s="430">
        <v>48</v>
      </c>
      <c r="E90" s="292">
        <f t="shared" si="6"/>
        <v>-0.127</v>
      </c>
      <c r="F90" s="265" t="str">
        <f t="shared" si="4"/>
        <v>是</v>
      </c>
      <c r="G90" s="154" t="str">
        <f t="shared" si="5"/>
        <v>项</v>
      </c>
    </row>
    <row r="91" ht="36" customHeight="1" spans="1:7">
      <c r="A91" s="428" t="s">
        <v>278</v>
      </c>
      <c r="B91" s="294" t="s">
        <v>279</v>
      </c>
      <c r="C91" s="432"/>
      <c r="D91" s="432"/>
      <c r="E91" s="292" t="str">
        <f t="shared" si="6"/>
        <v/>
      </c>
      <c r="F91" s="265" t="str">
        <f t="shared" si="4"/>
        <v>否</v>
      </c>
      <c r="G91" s="154" t="str">
        <f t="shared" si="5"/>
        <v>项</v>
      </c>
    </row>
    <row r="92" ht="36" customHeight="1" spans="1:7">
      <c r="A92" s="426" t="s">
        <v>280</v>
      </c>
      <c r="B92" s="290" t="s">
        <v>281</v>
      </c>
      <c r="C92" s="427">
        <f>SUM(C93:C104)</f>
        <v>0</v>
      </c>
      <c r="D92" s="427">
        <f>SUM(D93:D104)</f>
        <v>0</v>
      </c>
      <c r="E92" s="292" t="str">
        <f t="shared" si="6"/>
        <v/>
      </c>
      <c r="F92" s="265" t="str">
        <f t="shared" si="4"/>
        <v>否</v>
      </c>
      <c r="G92" s="154" t="str">
        <f t="shared" si="5"/>
        <v>款</v>
      </c>
    </row>
    <row r="93" ht="36" customHeight="1" spans="1:7">
      <c r="A93" s="428" t="s">
        <v>282</v>
      </c>
      <c r="B93" s="294" t="s">
        <v>140</v>
      </c>
      <c r="C93" s="432">
        <v>0</v>
      </c>
      <c r="D93" s="432">
        <v>0</v>
      </c>
      <c r="E93" s="292" t="str">
        <f t="shared" si="6"/>
        <v/>
      </c>
      <c r="F93" s="265" t="str">
        <f t="shared" si="4"/>
        <v>否</v>
      </c>
      <c r="G93" s="154" t="str">
        <f t="shared" si="5"/>
        <v>项</v>
      </c>
    </row>
    <row r="94" ht="36" customHeight="1" spans="1:7">
      <c r="A94" s="428" t="s">
        <v>283</v>
      </c>
      <c r="B94" s="294" t="s">
        <v>142</v>
      </c>
      <c r="C94" s="432">
        <v>0</v>
      </c>
      <c r="D94" s="432">
        <v>0</v>
      </c>
      <c r="E94" s="292" t="str">
        <f t="shared" si="6"/>
        <v/>
      </c>
      <c r="F94" s="265" t="str">
        <f t="shared" si="4"/>
        <v>否</v>
      </c>
      <c r="G94" s="154" t="str">
        <f t="shared" si="5"/>
        <v>项</v>
      </c>
    </row>
    <row r="95" ht="36" customHeight="1" spans="1:7">
      <c r="A95" s="428" t="s">
        <v>284</v>
      </c>
      <c r="B95" s="294" t="s">
        <v>144</v>
      </c>
      <c r="C95" s="432">
        <v>0</v>
      </c>
      <c r="D95" s="432">
        <v>0</v>
      </c>
      <c r="E95" s="292" t="str">
        <f t="shared" si="6"/>
        <v/>
      </c>
      <c r="F95" s="265" t="str">
        <f t="shared" si="4"/>
        <v>否</v>
      </c>
      <c r="G95" s="154" t="str">
        <f t="shared" si="5"/>
        <v>项</v>
      </c>
    </row>
    <row r="96" ht="36" customHeight="1" spans="1:7">
      <c r="A96" s="428" t="s">
        <v>285</v>
      </c>
      <c r="B96" s="294" t="s">
        <v>286</v>
      </c>
      <c r="C96" s="432"/>
      <c r="D96" s="432"/>
      <c r="E96" s="292" t="str">
        <f t="shared" si="6"/>
        <v/>
      </c>
      <c r="F96" s="265" t="str">
        <f t="shared" si="4"/>
        <v>否</v>
      </c>
      <c r="G96" s="154" t="str">
        <f t="shared" si="5"/>
        <v>项</v>
      </c>
    </row>
    <row r="97" ht="36" customHeight="1" spans="1:7">
      <c r="A97" s="428" t="s">
        <v>287</v>
      </c>
      <c r="B97" s="294" t="s">
        <v>288</v>
      </c>
      <c r="C97" s="432">
        <v>0</v>
      </c>
      <c r="D97" s="432">
        <v>0</v>
      </c>
      <c r="E97" s="292" t="str">
        <f t="shared" si="6"/>
        <v/>
      </c>
      <c r="F97" s="265" t="str">
        <f t="shared" si="4"/>
        <v>否</v>
      </c>
      <c r="G97" s="154" t="str">
        <f t="shared" si="5"/>
        <v>项</v>
      </c>
    </row>
    <row r="98" ht="36" customHeight="1" spans="1:7">
      <c r="A98" s="428" t="s">
        <v>289</v>
      </c>
      <c r="B98" s="294" t="s">
        <v>241</v>
      </c>
      <c r="C98" s="432">
        <v>0</v>
      </c>
      <c r="D98" s="432">
        <v>0</v>
      </c>
      <c r="E98" s="292" t="str">
        <f t="shared" si="6"/>
        <v/>
      </c>
      <c r="F98" s="265" t="str">
        <f t="shared" si="4"/>
        <v>否</v>
      </c>
      <c r="G98" s="154" t="str">
        <f t="shared" si="5"/>
        <v>项</v>
      </c>
    </row>
    <row r="99" ht="36" customHeight="1" spans="1:7">
      <c r="A99" s="428" t="s">
        <v>290</v>
      </c>
      <c r="B99" s="294" t="s">
        <v>291</v>
      </c>
      <c r="C99" s="432">
        <v>0</v>
      </c>
      <c r="D99" s="432">
        <v>0</v>
      </c>
      <c r="E99" s="292" t="str">
        <f t="shared" si="6"/>
        <v/>
      </c>
      <c r="F99" s="265" t="str">
        <f t="shared" si="4"/>
        <v>否</v>
      </c>
      <c r="G99" s="154" t="str">
        <f t="shared" si="5"/>
        <v>项</v>
      </c>
    </row>
    <row r="100" ht="36" customHeight="1" spans="1:7">
      <c r="A100" s="428" t="s">
        <v>292</v>
      </c>
      <c r="B100" s="294" t="s">
        <v>293</v>
      </c>
      <c r="C100" s="432">
        <v>0</v>
      </c>
      <c r="D100" s="432">
        <v>0</v>
      </c>
      <c r="E100" s="292" t="str">
        <f t="shared" si="6"/>
        <v/>
      </c>
      <c r="F100" s="265" t="str">
        <f t="shared" si="4"/>
        <v>否</v>
      </c>
      <c r="G100" s="154" t="str">
        <f t="shared" si="5"/>
        <v>项</v>
      </c>
    </row>
    <row r="101" ht="36" customHeight="1" spans="1:7">
      <c r="A101" s="428" t="s">
        <v>294</v>
      </c>
      <c r="B101" s="294" t="s">
        <v>295</v>
      </c>
      <c r="C101" s="432">
        <v>0</v>
      </c>
      <c r="D101" s="432">
        <v>0</v>
      </c>
      <c r="E101" s="292" t="str">
        <f t="shared" si="6"/>
        <v/>
      </c>
      <c r="F101" s="265" t="str">
        <f t="shared" si="4"/>
        <v>否</v>
      </c>
      <c r="G101" s="154" t="str">
        <f t="shared" si="5"/>
        <v>项</v>
      </c>
    </row>
    <row r="102" ht="36" customHeight="1" spans="1:7">
      <c r="A102" s="428" t="s">
        <v>296</v>
      </c>
      <c r="B102" s="294" t="s">
        <v>297</v>
      </c>
      <c r="C102" s="432">
        <v>0</v>
      </c>
      <c r="D102" s="432">
        <v>0</v>
      </c>
      <c r="E102" s="292" t="str">
        <f t="shared" si="6"/>
        <v/>
      </c>
      <c r="F102" s="265" t="str">
        <f t="shared" si="4"/>
        <v>否</v>
      </c>
      <c r="G102" s="154" t="str">
        <f t="shared" si="5"/>
        <v>项</v>
      </c>
    </row>
    <row r="103" ht="36" customHeight="1" spans="1:7">
      <c r="A103" s="428" t="s">
        <v>298</v>
      </c>
      <c r="B103" s="294" t="s">
        <v>158</v>
      </c>
      <c r="C103" s="432">
        <v>0</v>
      </c>
      <c r="D103" s="432">
        <v>0</v>
      </c>
      <c r="E103" s="292" t="str">
        <f t="shared" si="6"/>
        <v/>
      </c>
      <c r="F103" s="265" t="str">
        <f t="shared" si="4"/>
        <v>否</v>
      </c>
      <c r="G103" s="154" t="str">
        <f t="shared" si="5"/>
        <v>项</v>
      </c>
    </row>
    <row r="104" ht="36" customHeight="1" spans="1:7">
      <c r="A104" s="428" t="s">
        <v>299</v>
      </c>
      <c r="B104" s="294" t="s">
        <v>300</v>
      </c>
      <c r="C104" s="432"/>
      <c r="D104" s="432"/>
      <c r="E104" s="292" t="str">
        <f t="shared" si="6"/>
        <v/>
      </c>
      <c r="F104" s="265" t="str">
        <f t="shared" si="4"/>
        <v>否</v>
      </c>
      <c r="G104" s="154" t="str">
        <f t="shared" si="5"/>
        <v>项</v>
      </c>
    </row>
    <row r="105" ht="36" customHeight="1" spans="1:7">
      <c r="A105" s="426" t="s">
        <v>301</v>
      </c>
      <c r="B105" s="290" t="s">
        <v>302</v>
      </c>
      <c r="C105" s="427">
        <f>SUM(C106:C114)</f>
        <v>0</v>
      </c>
      <c r="D105" s="427">
        <f>SUM(D106:D114)</f>
        <v>0</v>
      </c>
      <c r="E105" s="292" t="str">
        <f t="shared" si="6"/>
        <v/>
      </c>
      <c r="F105" s="265" t="str">
        <f t="shared" si="4"/>
        <v>否</v>
      </c>
      <c r="G105" s="154" t="str">
        <f t="shared" si="5"/>
        <v>款</v>
      </c>
    </row>
    <row r="106" ht="36" customHeight="1" spans="1:7">
      <c r="A106" s="428" t="s">
        <v>303</v>
      </c>
      <c r="B106" s="294" t="s">
        <v>140</v>
      </c>
      <c r="C106" s="432"/>
      <c r="D106" s="432"/>
      <c r="E106" s="292" t="str">
        <f t="shared" si="6"/>
        <v/>
      </c>
      <c r="F106" s="265" t="str">
        <f t="shared" si="4"/>
        <v>否</v>
      </c>
      <c r="G106" s="154" t="str">
        <f t="shared" si="5"/>
        <v>项</v>
      </c>
    </row>
    <row r="107" ht="36" customHeight="1" spans="1:7">
      <c r="A107" s="428" t="s">
        <v>304</v>
      </c>
      <c r="B107" s="294" t="s">
        <v>142</v>
      </c>
      <c r="C107" s="432">
        <v>0</v>
      </c>
      <c r="D107" s="432">
        <v>0</v>
      </c>
      <c r="E107" s="292" t="str">
        <f t="shared" si="6"/>
        <v/>
      </c>
      <c r="F107" s="265" t="str">
        <f t="shared" si="4"/>
        <v>否</v>
      </c>
      <c r="G107" s="154" t="str">
        <f t="shared" si="5"/>
        <v>项</v>
      </c>
    </row>
    <row r="108" ht="36" customHeight="1" spans="1:7">
      <c r="A108" s="428" t="s">
        <v>305</v>
      </c>
      <c r="B108" s="294" t="s">
        <v>144</v>
      </c>
      <c r="C108" s="432">
        <v>0</v>
      </c>
      <c r="D108" s="432">
        <v>0</v>
      </c>
      <c r="E108" s="292" t="str">
        <f t="shared" si="6"/>
        <v/>
      </c>
      <c r="F108" s="265" t="str">
        <f t="shared" si="4"/>
        <v>否</v>
      </c>
      <c r="G108" s="154" t="str">
        <f t="shared" si="5"/>
        <v>项</v>
      </c>
    </row>
    <row r="109" ht="36" customHeight="1" spans="1:7">
      <c r="A109" s="428" t="s">
        <v>306</v>
      </c>
      <c r="B109" s="294" t="s">
        <v>307</v>
      </c>
      <c r="C109" s="432">
        <v>0</v>
      </c>
      <c r="D109" s="432">
        <v>0</v>
      </c>
      <c r="E109" s="292" t="str">
        <f t="shared" si="6"/>
        <v/>
      </c>
      <c r="F109" s="265" t="str">
        <f t="shared" si="4"/>
        <v>否</v>
      </c>
      <c r="G109" s="154" t="str">
        <f t="shared" si="5"/>
        <v>项</v>
      </c>
    </row>
    <row r="110" ht="36" customHeight="1" spans="1:7">
      <c r="A110" s="428" t="s">
        <v>308</v>
      </c>
      <c r="B110" s="294" t="s">
        <v>309</v>
      </c>
      <c r="C110" s="432">
        <v>0</v>
      </c>
      <c r="D110" s="432">
        <v>0</v>
      </c>
      <c r="E110" s="292" t="str">
        <f t="shared" si="6"/>
        <v/>
      </c>
      <c r="F110" s="265" t="str">
        <f t="shared" si="4"/>
        <v>否</v>
      </c>
      <c r="G110" s="154" t="str">
        <f t="shared" si="5"/>
        <v>项</v>
      </c>
    </row>
    <row r="111" ht="36" customHeight="1" spans="1:7">
      <c r="A111" s="428" t="s">
        <v>310</v>
      </c>
      <c r="B111" s="294" t="s">
        <v>311</v>
      </c>
      <c r="C111" s="432">
        <v>0</v>
      </c>
      <c r="D111" s="432">
        <v>0</v>
      </c>
      <c r="E111" s="292" t="str">
        <f t="shared" si="6"/>
        <v/>
      </c>
      <c r="F111" s="265" t="str">
        <f t="shared" si="4"/>
        <v>否</v>
      </c>
      <c r="G111" s="154" t="str">
        <f t="shared" si="5"/>
        <v>项</v>
      </c>
    </row>
    <row r="112" ht="36" customHeight="1" spans="1:7">
      <c r="A112" s="428" t="s">
        <v>312</v>
      </c>
      <c r="B112" s="294" t="s">
        <v>313</v>
      </c>
      <c r="C112" s="432"/>
      <c r="D112" s="432"/>
      <c r="E112" s="292" t="str">
        <f t="shared" si="6"/>
        <v/>
      </c>
      <c r="F112" s="265" t="str">
        <f t="shared" si="4"/>
        <v>否</v>
      </c>
      <c r="G112" s="154" t="str">
        <f t="shared" si="5"/>
        <v>项</v>
      </c>
    </row>
    <row r="113" ht="36" customHeight="1" spans="1:7">
      <c r="A113" s="428" t="s">
        <v>314</v>
      </c>
      <c r="B113" s="294" t="s">
        <v>158</v>
      </c>
      <c r="C113" s="432"/>
      <c r="D113" s="432"/>
      <c r="E113" s="292" t="str">
        <f t="shared" si="6"/>
        <v/>
      </c>
      <c r="F113" s="265" t="str">
        <f t="shared" si="4"/>
        <v>否</v>
      </c>
      <c r="G113" s="154" t="str">
        <f t="shared" si="5"/>
        <v>项</v>
      </c>
    </row>
    <row r="114" ht="36" customHeight="1" spans="1:7">
      <c r="A114" s="428" t="s">
        <v>315</v>
      </c>
      <c r="B114" s="294" t="s">
        <v>316</v>
      </c>
      <c r="C114" s="432"/>
      <c r="D114" s="432"/>
      <c r="E114" s="292" t="str">
        <f t="shared" si="6"/>
        <v/>
      </c>
      <c r="F114" s="265" t="str">
        <f t="shared" si="4"/>
        <v>否</v>
      </c>
      <c r="G114" s="154" t="str">
        <f t="shared" si="5"/>
        <v>项</v>
      </c>
    </row>
    <row r="115" ht="36" customHeight="1" spans="1:7">
      <c r="A115" s="426" t="s">
        <v>317</v>
      </c>
      <c r="B115" s="290" t="s">
        <v>318</v>
      </c>
      <c r="C115" s="427">
        <f>SUM(C116:C123)</f>
        <v>1564</v>
      </c>
      <c r="D115" s="427">
        <f>SUM(D116:D123)</f>
        <v>1530</v>
      </c>
      <c r="E115" s="292">
        <f t="shared" si="6"/>
        <v>-0.022</v>
      </c>
      <c r="F115" s="265" t="str">
        <f t="shared" si="4"/>
        <v>是</v>
      </c>
      <c r="G115" s="154" t="str">
        <f t="shared" si="5"/>
        <v>款</v>
      </c>
    </row>
    <row r="116" ht="36" customHeight="1" spans="1:7">
      <c r="A116" s="428" t="s">
        <v>319</v>
      </c>
      <c r="B116" s="294" t="s">
        <v>140</v>
      </c>
      <c r="C116" s="429">
        <v>1184</v>
      </c>
      <c r="D116" s="430">
        <v>1273</v>
      </c>
      <c r="E116" s="292">
        <f t="shared" si="6"/>
        <v>0.075</v>
      </c>
      <c r="F116" s="265" t="str">
        <f t="shared" si="4"/>
        <v>是</v>
      </c>
      <c r="G116" s="154" t="str">
        <f t="shared" si="5"/>
        <v>项</v>
      </c>
    </row>
    <row r="117" ht="36" customHeight="1" spans="1:7">
      <c r="A117" s="428" t="s">
        <v>320</v>
      </c>
      <c r="B117" s="294" t="s">
        <v>142</v>
      </c>
      <c r="C117" s="429">
        <v>250</v>
      </c>
      <c r="D117" s="430">
        <v>155</v>
      </c>
      <c r="E117" s="292">
        <f t="shared" si="6"/>
        <v>-0.38</v>
      </c>
      <c r="F117" s="265" t="str">
        <f t="shared" si="4"/>
        <v>是</v>
      </c>
      <c r="G117" s="154" t="str">
        <f t="shared" si="5"/>
        <v>项</v>
      </c>
    </row>
    <row r="118" ht="36" customHeight="1" spans="1:7">
      <c r="A118" s="428" t="s">
        <v>321</v>
      </c>
      <c r="B118" s="294" t="s">
        <v>144</v>
      </c>
      <c r="C118" s="429"/>
      <c r="D118" s="429"/>
      <c r="E118" s="292" t="str">
        <f t="shared" si="6"/>
        <v/>
      </c>
      <c r="F118" s="265" t="str">
        <f t="shared" si="4"/>
        <v>否</v>
      </c>
      <c r="G118" s="154" t="str">
        <f t="shared" si="5"/>
        <v>项</v>
      </c>
    </row>
    <row r="119" ht="36" customHeight="1" spans="1:7">
      <c r="A119" s="428" t="s">
        <v>322</v>
      </c>
      <c r="B119" s="294" t="s">
        <v>323</v>
      </c>
      <c r="C119" s="429">
        <v>65</v>
      </c>
      <c r="D119" s="430">
        <v>1</v>
      </c>
      <c r="E119" s="292">
        <f t="shared" si="6"/>
        <v>-0.985</v>
      </c>
      <c r="F119" s="265" t="str">
        <f t="shared" si="4"/>
        <v>是</v>
      </c>
      <c r="G119" s="154" t="str">
        <f t="shared" si="5"/>
        <v>项</v>
      </c>
    </row>
    <row r="120" ht="36" customHeight="1" spans="1:7">
      <c r="A120" s="428" t="s">
        <v>324</v>
      </c>
      <c r="B120" s="294" t="s">
        <v>325</v>
      </c>
      <c r="C120" s="429"/>
      <c r="D120" s="429"/>
      <c r="E120" s="292" t="str">
        <f t="shared" si="6"/>
        <v/>
      </c>
      <c r="F120" s="265" t="str">
        <f t="shared" si="4"/>
        <v>否</v>
      </c>
      <c r="G120" s="154" t="str">
        <f t="shared" si="5"/>
        <v>项</v>
      </c>
    </row>
    <row r="121" ht="36" customHeight="1" spans="1:7">
      <c r="A121" s="428" t="s">
        <v>326</v>
      </c>
      <c r="B121" s="294" t="s">
        <v>327</v>
      </c>
      <c r="C121" s="429"/>
      <c r="D121" s="429"/>
      <c r="E121" s="292" t="str">
        <f t="shared" si="6"/>
        <v/>
      </c>
      <c r="F121" s="265" t="str">
        <f t="shared" si="4"/>
        <v>否</v>
      </c>
      <c r="G121" s="154" t="str">
        <f t="shared" si="5"/>
        <v>项</v>
      </c>
    </row>
    <row r="122" ht="36" customHeight="1" spans="1:7">
      <c r="A122" s="428" t="s">
        <v>328</v>
      </c>
      <c r="B122" s="294" t="s">
        <v>158</v>
      </c>
      <c r="C122" s="429">
        <v>65</v>
      </c>
      <c r="D122" s="430">
        <v>61</v>
      </c>
      <c r="E122" s="292">
        <f t="shared" si="6"/>
        <v>-0.062</v>
      </c>
      <c r="F122" s="265" t="str">
        <f t="shared" si="4"/>
        <v>是</v>
      </c>
      <c r="G122" s="154" t="str">
        <f t="shared" si="5"/>
        <v>项</v>
      </c>
    </row>
    <row r="123" ht="36" customHeight="1" spans="1:7">
      <c r="A123" s="428" t="s">
        <v>329</v>
      </c>
      <c r="B123" s="294" t="s">
        <v>330</v>
      </c>
      <c r="C123" s="429"/>
      <c r="D123" s="430">
        <v>40</v>
      </c>
      <c r="E123" s="292" t="str">
        <f t="shared" si="6"/>
        <v/>
      </c>
      <c r="F123" s="265" t="str">
        <f t="shared" si="4"/>
        <v>是</v>
      </c>
      <c r="G123" s="154" t="str">
        <f t="shared" si="5"/>
        <v>项</v>
      </c>
    </row>
    <row r="124" ht="36" customHeight="1" spans="1:7">
      <c r="A124" s="426" t="s">
        <v>331</v>
      </c>
      <c r="B124" s="290" t="s">
        <v>332</v>
      </c>
      <c r="C124" s="427">
        <f>SUM(C125:C134)</f>
        <v>227</v>
      </c>
      <c r="D124" s="427">
        <f>SUM(D125:D134)</f>
        <v>88</v>
      </c>
      <c r="E124" s="292">
        <f t="shared" si="6"/>
        <v>-0.612</v>
      </c>
      <c r="F124" s="265" t="str">
        <f t="shared" si="4"/>
        <v>是</v>
      </c>
      <c r="G124" s="154" t="str">
        <f t="shared" si="5"/>
        <v>款</v>
      </c>
    </row>
    <row r="125" ht="36" customHeight="1" spans="1:7">
      <c r="A125" s="428" t="s">
        <v>333</v>
      </c>
      <c r="B125" s="294" t="s">
        <v>140</v>
      </c>
      <c r="C125" s="429">
        <v>79</v>
      </c>
      <c r="D125" s="430">
        <v>84</v>
      </c>
      <c r="E125" s="292">
        <f t="shared" si="6"/>
        <v>0.063</v>
      </c>
      <c r="F125" s="265" t="str">
        <f t="shared" si="4"/>
        <v>是</v>
      </c>
      <c r="G125" s="154" t="str">
        <f t="shared" si="5"/>
        <v>项</v>
      </c>
    </row>
    <row r="126" ht="36" customHeight="1" spans="1:7">
      <c r="A126" s="428" t="s">
        <v>334</v>
      </c>
      <c r="B126" s="294" t="s">
        <v>142</v>
      </c>
      <c r="C126" s="429">
        <v>120</v>
      </c>
      <c r="D126" s="430">
        <v>2</v>
      </c>
      <c r="E126" s="292">
        <f t="shared" si="6"/>
        <v>-0.983</v>
      </c>
      <c r="F126" s="265" t="str">
        <f t="shared" si="4"/>
        <v>是</v>
      </c>
      <c r="G126" s="154" t="str">
        <f t="shared" si="5"/>
        <v>项</v>
      </c>
    </row>
    <row r="127" ht="36" customHeight="1" spans="1:7">
      <c r="A127" s="428" t="s">
        <v>335</v>
      </c>
      <c r="B127" s="294" t="s">
        <v>144</v>
      </c>
      <c r="C127" s="429"/>
      <c r="D127" s="432"/>
      <c r="E127" s="292" t="str">
        <f t="shared" si="6"/>
        <v/>
      </c>
      <c r="F127" s="265" t="str">
        <f t="shared" si="4"/>
        <v>否</v>
      </c>
      <c r="G127" s="154" t="str">
        <f t="shared" si="5"/>
        <v>项</v>
      </c>
    </row>
    <row r="128" ht="36" customHeight="1" spans="1:7">
      <c r="A128" s="428" t="s">
        <v>336</v>
      </c>
      <c r="B128" s="294" t="s">
        <v>337</v>
      </c>
      <c r="C128" s="429"/>
      <c r="D128" s="432">
        <v>0</v>
      </c>
      <c r="E128" s="292" t="str">
        <f t="shared" si="6"/>
        <v/>
      </c>
      <c r="F128" s="265" t="str">
        <f t="shared" si="4"/>
        <v>否</v>
      </c>
      <c r="G128" s="154" t="str">
        <f t="shared" si="5"/>
        <v>项</v>
      </c>
    </row>
    <row r="129" ht="36" customHeight="1" spans="1:7">
      <c r="A129" s="428" t="s">
        <v>338</v>
      </c>
      <c r="B129" s="294" t="s">
        <v>339</v>
      </c>
      <c r="C129" s="429"/>
      <c r="D129" s="432">
        <v>0</v>
      </c>
      <c r="E129" s="292" t="str">
        <f t="shared" si="6"/>
        <v/>
      </c>
      <c r="F129" s="265" t="str">
        <f t="shared" si="4"/>
        <v>否</v>
      </c>
      <c r="G129" s="154" t="str">
        <f t="shared" si="5"/>
        <v>项</v>
      </c>
    </row>
    <row r="130" ht="36" customHeight="1" spans="1:7">
      <c r="A130" s="428" t="s">
        <v>340</v>
      </c>
      <c r="B130" s="294" t="s">
        <v>341</v>
      </c>
      <c r="C130" s="429"/>
      <c r="D130" s="432">
        <v>0</v>
      </c>
      <c r="E130" s="292" t="str">
        <f t="shared" si="6"/>
        <v/>
      </c>
      <c r="F130" s="265" t="str">
        <f t="shared" si="4"/>
        <v>否</v>
      </c>
      <c r="G130" s="154" t="str">
        <f t="shared" si="5"/>
        <v>项</v>
      </c>
    </row>
    <row r="131" ht="36" customHeight="1" spans="1:7">
      <c r="A131" s="428" t="s">
        <v>342</v>
      </c>
      <c r="B131" s="294" t="s">
        <v>343</v>
      </c>
      <c r="C131" s="429"/>
      <c r="D131" s="432">
        <v>0</v>
      </c>
      <c r="E131" s="292" t="str">
        <f t="shared" si="6"/>
        <v/>
      </c>
      <c r="F131" s="265" t="str">
        <f t="shared" si="4"/>
        <v>否</v>
      </c>
      <c r="G131" s="154" t="str">
        <f t="shared" si="5"/>
        <v>项</v>
      </c>
    </row>
    <row r="132" ht="36" customHeight="1" spans="1:7">
      <c r="A132" s="428" t="s">
        <v>344</v>
      </c>
      <c r="B132" s="294" t="s">
        <v>345</v>
      </c>
      <c r="C132" s="429">
        <v>10</v>
      </c>
      <c r="D132" s="430">
        <v>2</v>
      </c>
      <c r="E132" s="292">
        <f t="shared" si="6"/>
        <v>-0.8</v>
      </c>
      <c r="F132" s="265" t="str">
        <f t="shared" ref="F132:F195" si="7">IF(LEN(A132)=3,"是",IF(B132&lt;&gt;"",IF(SUM(C132:D132)&lt;&gt;0,"是","否"),"是"))</f>
        <v>是</v>
      </c>
      <c r="G132" s="154" t="str">
        <f t="shared" ref="G132:G195" si="8">IF(LEN(A132)=3,"类",IF(LEN(A132)=5,"款","项"))</f>
        <v>项</v>
      </c>
    </row>
    <row r="133" ht="36" customHeight="1" spans="1:7">
      <c r="A133" s="428" t="s">
        <v>346</v>
      </c>
      <c r="B133" s="294" t="s">
        <v>158</v>
      </c>
      <c r="C133" s="429">
        <v>18</v>
      </c>
      <c r="D133" s="432"/>
      <c r="E133" s="292">
        <f t="shared" si="6"/>
        <v>-1</v>
      </c>
      <c r="F133" s="265" t="str">
        <f t="shared" si="7"/>
        <v>是</v>
      </c>
      <c r="G133" s="154" t="str">
        <f t="shared" si="8"/>
        <v>项</v>
      </c>
    </row>
    <row r="134" ht="36" customHeight="1" spans="1:7">
      <c r="A134" s="428" t="s">
        <v>347</v>
      </c>
      <c r="B134" s="294" t="s">
        <v>348</v>
      </c>
      <c r="C134" s="432">
        <v>0</v>
      </c>
      <c r="D134" s="432">
        <v>0</v>
      </c>
      <c r="E134" s="292" t="str">
        <f t="shared" si="6"/>
        <v/>
      </c>
      <c r="F134" s="265" t="str">
        <f t="shared" si="7"/>
        <v>否</v>
      </c>
      <c r="G134" s="154" t="str">
        <f t="shared" si="8"/>
        <v>项</v>
      </c>
    </row>
    <row r="135" ht="36" customHeight="1" spans="1:7">
      <c r="A135" s="426" t="s">
        <v>349</v>
      </c>
      <c r="B135" s="290" t="s">
        <v>350</v>
      </c>
      <c r="C135" s="427">
        <f>SUM(C136:C147)</f>
        <v>8</v>
      </c>
      <c r="D135" s="427">
        <f>SUM(D136:D147)</f>
        <v>5</v>
      </c>
      <c r="E135" s="292">
        <f t="shared" si="6"/>
        <v>-0.375</v>
      </c>
      <c r="F135" s="265" t="str">
        <f t="shared" si="7"/>
        <v>是</v>
      </c>
      <c r="G135" s="154" t="str">
        <f t="shared" si="8"/>
        <v>款</v>
      </c>
    </row>
    <row r="136" ht="36" customHeight="1" spans="1:7">
      <c r="A136" s="428" t="s">
        <v>351</v>
      </c>
      <c r="B136" s="294" t="s">
        <v>140</v>
      </c>
      <c r="C136" s="432">
        <v>0</v>
      </c>
      <c r="D136" s="432">
        <v>0</v>
      </c>
      <c r="E136" s="292" t="str">
        <f t="shared" si="6"/>
        <v/>
      </c>
      <c r="F136" s="265" t="str">
        <f t="shared" si="7"/>
        <v>否</v>
      </c>
      <c r="G136" s="154" t="str">
        <f t="shared" si="8"/>
        <v>项</v>
      </c>
    </row>
    <row r="137" ht="36" customHeight="1" spans="1:7">
      <c r="A137" s="428" t="s">
        <v>352</v>
      </c>
      <c r="B137" s="294" t="s">
        <v>142</v>
      </c>
      <c r="C137" s="432"/>
      <c r="D137" s="432"/>
      <c r="E137" s="292" t="str">
        <f t="shared" si="6"/>
        <v/>
      </c>
      <c r="F137" s="265" t="str">
        <f t="shared" si="7"/>
        <v>否</v>
      </c>
      <c r="G137" s="154" t="str">
        <f t="shared" si="8"/>
        <v>项</v>
      </c>
    </row>
    <row r="138" ht="36" customHeight="1" spans="1:7">
      <c r="A138" s="428" t="s">
        <v>353</v>
      </c>
      <c r="B138" s="294" t="s">
        <v>144</v>
      </c>
      <c r="C138" s="432">
        <v>0</v>
      </c>
      <c r="D138" s="432">
        <v>0</v>
      </c>
      <c r="E138" s="292" t="str">
        <f t="shared" ref="E138:E201" si="9">IF(C138&gt;0,D138/C138-1,IF(C138&lt;0,-(D138/C138-1),""))</f>
        <v/>
      </c>
      <c r="F138" s="265" t="str">
        <f t="shared" si="7"/>
        <v>否</v>
      </c>
      <c r="G138" s="154" t="str">
        <f t="shared" si="8"/>
        <v>项</v>
      </c>
    </row>
    <row r="139" ht="36" customHeight="1" spans="1:7">
      <c r="A139" s="428" t="s">
        <v>354</v>
      </c>
      <c r="B139" s="294" t="s">
        <v>355</v>
      </c>
      <c r="C139" s="432">
        <v>0</v>
      </c>
      <c r="D139" s="432">
        <v>0</v>
      </c>
      <c r="E139" s="292" t="str">
        <f t="shared" si="9"/>
        <v/>
      </c>
      <c r="F139" s="265" t="str">
        <f t="shared" si="7"/>
        <v>否</v>
      </c>
      <c r="G139" s="154" t="str">
        <f t="shared" si="8"/>
        <v>项</v>
      </c>
    </row>
    <row r="140" ht="36" customHeight="1" spans="1:7">
      <c r="A140" s="428" t="s">
        <v>356</v>
      </c>
      <c r="B140" s="294" t="s">
        <v>357</v>
      </c>
      <c r="C140" s="432"/>
      <c r="D140" s="432"/>
      <c r="E140" s="292" t="str">
        <f t="shared" si="9"/>
        <v/>
      </c>
      <c r="F140" s="265" t="str">
        <f t="shared" si="7"/>
        <v>否</v>
      </c>
      <c r="G140" s="154" t="str">
        <f t="shared" si="8"/>
        <v>项</v>
      </c>
    </row>
    <row r="141" ht="36" customHeight="1" spans="1:7">
      <c r="A141" s="428" t="s">
        <v>358</v>
      </c>
      <c r="B141" s="294" t="s">
        <v>359</v>
      </c>
      <c r="C141" s="432"/>
      <c r="D141" s="432"/>
      <c r="E141" s="292" t="str">
        <f t="shared" si="9"/>
        <v/>
      </c>
      <c r="F141" s="265" t="str">
        <f t="shared" si="7"/>
        <v>否</v>
      </c>
      <c r="G141" s="154" t="str">
        <f t="shared" si="8"/>
        <v>项</v>
      </c>
    </row>
    <row r="142" ht="36" customHeight="1" spans="1:7">
      <c r="A142" s="428" t="s">
        <v>360</v>
      </c>
      <c r="B142" s="294" t="s">
        <v>361</v>
      </c>
      <c r="C142" s="432">
        <v>0</v>
      </c>
      <c r="D142" s="432">
        <v>0</v>
      </c>
      <c r="E142" s="292" t="str">
        <f t="shared" si="9"/>
        <v/>
      </c>
      <c r="F142" s="265" t="str">
        <f t="shared" si="7"/>
        <v>否</v>
      </c>
      <c r="G142" s="154" t="str">
        <f t="shared" si="8"/>
        <v>项</v>
      </c>
    </row>
    <row r="143" ht="36" customHeight="1" spans="1:7">
      <c r="A143" s="428" t="s">
        <v>362</v>
      </c>
      <c r="B143" s="294" t="s">
        <v>363</v>
      </c>
      <c r="C143" s="432">
        <v>0</v>
      </c>
      <c r="D143" s="432">
        <v>0</v>
      </c>
      <c r="E143" s="292" t="str">
        <f t="shared" si="9"/>
        <v/>
      </c>
      <c r="F143" s="265" t="str">
        <f t="shared" si="7"/>
        <v>否</v>
      </c>
      <c r="G143" s="154" t="str">
        <f t="shared" si="8"/>
        <v>项</v>
      </c>
    </row>
    <row r="144" ht="36" customHeight="1" spans="1:7">
      <c r="A144" s="428" t="s">
        <v>364</v>
      </c>
      <c r="B144" s="294" t="s">
        <v>365</v>
      </c>
      <c r="C144" s="432">
        <v>0</v>
      </c>
      <c r="D144" s="432">
        <v>0</v>
      </c>
      <c r="E144" s="292" t="str">
        <f t="shared" si="9"/>
        <v/>
      </c>
      <c r="F144" s="265" t="str">
        <f t="shared" si="7"/>
        <v>否</v>
      </c>
      <c r="G144" s="154" t="str">
        <f t="shared" si="8"/>
        <v>项</v>
      </c>
    </row>
    <row r="145" ht="36" customHeight="1" spans="1:7">
      <c r="A145" s="428" t="s">
        <v>366</v>
      </c>
      <c r="B145" s="294" t="s">
        <v>367</v>
      </c>
      <c r="C145" s="432">
        <v>0</v>
      </c>
      <c r="D145" s="432">
        <v>0</v>
      </c>
      <c r="E145" s="292" t="str">
        <f t="shared" si="9"/>
        <v/>
      </c>
      <c r="F145" s="265" t="str">
        <f t="shared" si="7"/>
        <v>否</v>
      </c>
      <c r="G145" s="154" t="str">
        <f t="shared" si="8"/>
        <v>项</v>
      </c>
    </row>
    <row r="146" ht="36" customHeight="1" spans="1:7">
      <c r="A146" s="428" t="s">
        <v>368</v>
      </c>
      <c r="B146" s="294" t="s">
        <v>158</v>
      </c>
      <c r="C146" s="432">
        <v>0</v>
      </c>
      <c r="D146" s="432">
        <v>0</v>
      </c>
      <c r="E146" s="292" t="str">
        <f t="shared" si="9"/>
        <v/>
      </c>
      <c r="F146" s="265" t="str">
        <f t="shared" si="7"/>
        <v>否</v>
      </c>
      <c r="G146" s="154" t="str">
        <f t="shared" si="8"/>
        <v>项</v>
      </c>
    </row>
    <row r="147" ht="36" customHeight="1" spans="1:7">
      <c r="A147" s="428" t="s">
        <v>369</v>
      </c>
      <c r="B147" s="294" t="s">
        <v>370</v>
      </c>
      <c r="C147" s="429">
        <v>8</v>
      </c>
      <c r="D147" s="430">
        <v>5</v>
      </c>
      <c r="E147" s="292">
        <f t="shared" si="9"/>
        <v>-0.375</v>
      </c>
      <c r="F147" s="265" t="str">
        <f t="shared" si="7"/>
        <v>是</v>
      </c>
      <c r="G147" s="154" t="str">
        <f t="shared" si="8"/>
        <v>项</v>
      </c>
    </row>
    <row r="148" ht="36" customHeight="1" spans="1:7">
      <c r="A148" s="426" t="s">
        <v>371</v>
      </c>
      <c r="B148" s="290" t="s">
        <v>372</v>
      </c>
      <c r="C148" s="427">
        <f>SUM(C149:C154)</f>
        <v>176</v>
      </c>
      <c r="D148" s="427">
        <f>SUM(D149:D154)</f>
        <v>0</v>
      </c>
      <c r="E148" s="292">
        <f t="shared" si="9"/>
        <v>-1</v>
      </c>
      <c r="F148" s="265" t="str">
        <f t="shared" si="7"/>
        <v>是</v>
      </c>
      <c r="G148" s="154" t="str">
        <f t="shared" si="8"/>
        <v>款</v>
      </c>
    </row>
    <row r="149" ht="36" customHeight="1" spans="1:7">
      <c r="A149" s="428" t="s">
        <v>373</v>
      </c>
      <c r="B149" s="294" t="s">
        <v>140</v>
      </c>
      <c r="C149" s="429">
        <v>156</v>
      </c>
      <c r="D149" s="432"/>
      <c r="E149" s="292">
        <f t="shared" si="9"/>
        <v>-1</v>
      </c>
      <c r="F149" s="265" t="str">
        <f t="shared" si="7"/>
        <v>是</v>
      </c>
      <c r="G149" s="154" t="str">
        <f t="shared" si="8"/>
        <v>项</v>
      </c>
    </row>
    <row r="150" ht="36" customHeight="1" spans="1:7">
      <c r="A150" s="428" t="s">
        <v>374</v>
      </c>
      <c r="B150" s="294" t="s">
        <v>142</v>
      </c>
      <c r="C150" s="429"/>
      <c r="D150" s="432">
        <v>0</v>
      </c>
      <c r="E150" s="292" t="str">
        <f t="shared" si="9"/>
        <v/>
      </c>
      <c r="F150" s="265" t="str">
        <f t="shared" si="7"/>
        <v>否</v>
      </c>
      <c r="G150" s="154" t="str">
        <f t="shared" si="8"/>
        <v>项</v>
      </c>
    </row>
    <row r="151" ht="36" customHeight="1" spans="1:7">
      <c r="A151" s="428" t="s">
        <v>375</v>
      </c>
      <c r="B151" s="294" t="s">
        <v>144</v>
      </c>
      <c r="C151" s="429"/>
      <c r="D151" s="432"/>
      <c r="E151" s="292" t="str">
        <f t="shared" si="9"/>
        <v/>
      </c>
      <c r="F151" s="265" t="str">
        <f t="shared" si="7"/>
        <v>否</v>
      </c>
      <c r="G151" s="154" t="str">
        <f t="shared" si="8"/>
        <v>项</v>
      </c>
    </row>
    <row r="152" ht="36" customHeight="1" spans="1:7">
      <c r="A152" s="428" t="s">
        <v>376</v>
      </c>
      <c r="B152" s="294" t="s">
        <v>377</v>
      </c>
      <c r="C152" s="429">
        <v>20</v>
      </c>
      <c r="D152" s="432"/>
      <c r="E152" s="292">
        <f t="shared" si="9"/>
        <v>-1</v>
      </c>
      <c r="F152" s="265" t="str">
        <f t="shared" si="7"/>
        <v>是</v>
      </c>
      <c r="G152" s="154" t="str">
        <f t="shared" si="8"/>
        <v>项</v>
      </c>
    </row>
    <row r="153" ht="36" customHeight="1" spans="1:7">
      <c r="A153" s="428" t="s">
        <v>378</v>
      </c>
      <c r="B153" s="294" t="s">
        <v>158</v>
      </c>
      <c r="C153" s="432"/>
      <c r="D153" s="432"/>
      <c r="E153" s="292" t="str">
        <f t="shared" si="9"/>
        <v/>
      </c>
      <c r="F153" s="265" t="str">
        <f t="shared" si="7"/>
        <v>否</v>
      </c>
      <c r="G153" s="154" t="str">
        <f t="shared" si="8"/>
        <v>项</v>
      </c>
    </row>
    <row r="154" ht="36" customHeight="1" spans="1:7">
      <c r="A154" s="428" t="s">
        <v>379</v>
      </c>
      <c r="B154" s="294" t="s">
        <v>380</v>
      </c>
      <c r="C154" s="432"/>
      <c r="D154" s="432"/>
      <c r="E154" s="292" t="str">
        <f t="shared" si="9"/>
        <v/>
      </c>
      <c r="F154" s="265" t="str">
        <f t="shared" si="7"/>
        <v>否</v>
      </c>
      <c r="G154" s="154" t="str">
        <f t="shared" si="8"/>
        <v>项</v>
      </c>
    </row>
    <row r="155" ht="36" customHeight="1" spans="1:7">
      <c r="A155" s="426" t="s">
        <v>381</v>
      </c>
      <c r="B155" s="290" t="s">
        <v>382</v>
      </c>
      <c r="C155" s="427">
        <f>SUM(C156:C162)</f>
        <v>0</v>
      </c>
      <c r="D155" s="427">
        <f>SUM(D156:D162)</f>
        <v>0</v>
      </c>
      <c r="E155" s="292" t="str">
        <f t="shared" si="9"/>
        <v/>
      </c>
      <c r="F155" s="265" t="str">
        <f t="shared" si="7"/>
        <v>否</v>
      </c>
      <c r="G155" s="154" t="str">
        <f t="shared" si="8"/>
        <v>款</v>
      </c>
    </row>
    <row r="156" ht="36" customHeight="1" spans="1:7">
      <c r="A156" s="428" t="s">
        <v>383</v>
      </c>
      <c r="B156" s="294" t="s">
        <v>140</v>
      </c>
      <c r="C156" s="432"/>
      <c r="D156" s="432"/>
      <c r="E156" s="292" t="str">
        <f t="shared" si="9"/>
        <v/>
      </c>
      <c r="F156" s="265" t="str">
        <f t="shared" si="7"/>
        <v>否</v>
      </c>
      <c r="G156" s="154" t="str">
        <f t="shared" si="8"/>
        <v>项</v>
      </c>
    </row>
    <row r="157" ht="36" customHeight="1" spans="1:7">
      <c r="A157" s="428" t="s">
        <v>384</v>
      </c>
      <c r="B157" s="294" t="s">
        <v>142</v>
      </c>
      <c r="C157" s="432">
        <v>0</v>
      </c>
      <c r="D157" s="432">
        <v>0</v>
      </c>
      <c r="E157" s="292" t="str">
        <f t="shared" si="9"/>
        <v/>
      </c>
      <c r="F157" s="265" t="str">
        <f t="shared" si="7"/>
        <v>否</v>
      </c>
      <c r="G157" s="154" t="str">
        <f t="shared" si="8"/>
        <v>项</v>
      </c>
    </row>
    <row r="158" ht="36" customHeight="1" spans="1:7">
      <c r="A158" s="428" t="s">
        <v>385</v>
      </c>
      <c r="B158" s="294" t="s">
        <v>144</v>
      </c>
      <c r="C158" s="432"/>
      <c r="D158" s="432"/>
      <c r="E158" s="292" t="str">
        <f t="shared" si="9"/>
        <v/>
      </c>
      <c r="F158" s="265" t="str">
        <f t="shared" si="7"/>
        <v>否</v>
      </c>
      <c r="G158" s="154" t="str">
        <f t="shared" si="8"/>
        <v>项</v>
      </c>
    </row>
    <row r="159" ht="36" customHeight="1" spans="1:7">
      <c r="A159" s="428" t="s">
        <v>386</v>
      </c>
      <c r="B159" s="294" t="s">
        <v>387</v>
      </c>
      <c r="C159" s="432">
        <v>0</v>
      </c>
      <c r="D159" s="432">
        <v>0</v>
      </c>
      <c r="E159" s="292" t="str">
        <f t="shared" si="9"/>
        <v/>
      </c>
      <c r="F159" s="265" t="str">
        <f t="shared" si="7"/>
        <v>否</v>
      </c>
      <c r="G159" s="154" t="str">
        <f t="shared" si="8"/>
        <v>项</v>
      </c>
    </row>
    <row r="160" ht="36" customHeight="1" spans="1:7">
      <c r="A160" s="428" t="s">
        <v>388</v>
      </c>
      <c r="B160" s="294" t="s">
        <v>389</v>
      </c>
      <c r="C160" s="432"/>
      <c r="D160" s="432"/>
      <c r="E160" s="292" t="str">
        <f t="shared" si="9"/>
        <v/>
      </c>
      <c r="F160" s="265" t="str">
        <f t="shared" si="7"/>
        <v>否</v>
      </c>
      <c r="G160" s="154" t="str">
        <f t="shared" si="8"/>
        <v>项</v>
      </c>
    </row>
    <row r="161" ht="36" customHeight="1" spans="1:7">
      <c r="A161" s="428" t="s">
        <v>390</v>
      </c>
      <c r="B161" s="294" t="s">
        <v>158</v>
      </c>
      <c r="C161" s="432"/>
      <c r="D161" s="432"/>
      <c r="E161" s="292" t="str">
        <f t="shared" si="9"/>
        <v/>
      </c>
      <c r="F161" s="265" t="str">
        <f t="shared" si="7"/>
        <v>否</v>
      </c>
      <c r="G161" s="154" t="str">
        <f t="shared" si="8"/>
        <v>项</v>
      </c>
    </row>
    <row r="162" ht="36" customHeight="1" spans="1:7">
      <c r="A162" s="428" t="s">
        <v>391</v>
      </c>
      <c r="B162" s="294" t="s">
        <v>392</v>
      </c>
      <c r="C162" s="432">
        <v>0</v>
      </c>
      <c r="D162" s="432">
        <v>0</v>
      </c>
      <c r="E162" s="292" t="str">
        <f t="shared" si="9"/>
        <v/>
      </c>
      <c r="F162" s="265" t="str">
        <f t="shared" si="7"/>
        <v>否</v>
      </c>
      <c r="G162" s="154" t="str">
        <f t="shared" si="8"/>
        <v>项</v>
      </c>
    </row>
    <row r="163" ht="36" customHeight="1" spans="1:7">
      <c r="A163" s="426" t="s">
        <v>393</v>
      </c>
      <c r="B163" s="290" t="s">
        <v>394</v>
      </c>
      <c r="C163" s="427">
        <f>SUM(C164:C168)</f>
        <v>139</v>
      </c>
      <c r="D163" s="427">
        <f>SUM(D164:D168)</f>
        <v>100</v>
      </c>
      <c r="E163" s="292">
        <f t="shared" si="9"/>
        <v>-0.281</v>
      </c>
      <c r="F163" s="265" t="str">
        <f t="shared" si="7"/>
        <v>是</v>
      </c>
      <c r="G163" s="154" t="str">
        <f t="shared" si="8"/>
        <v>款</v>
      </c>
    </row>
    <row r="164" ht="36" customHeight="1" spans="1:7">
      <c r="A164" s="428" t="s">
        <v>395</v>
      </c>
      <c r="B164" s="294" t="s">
        <v>140</v>
      </c>
      <c r="C164" s="429">
        <v>114</v>
      </c>
      <c r="D164" s="430">
        <v>80</v>
      </c>
      <c r="E164" s="292">
        <f t="shared" si="9"/>
        <v>-0.298</v>
      </c>
      <c r="F164" s="265" t="str">
        <f t="shared" si="7"/>
        <v>是</v>
      </c>
      <c r="G164" s="154" t="str">
        <f t="shared" si="8"/>
        <v>项</v>
      </c>
    </row>
    <row r="165" ht="36" customHeight="1" spans="1:7">
      <c r="A165" s="428" t="s">
        <v>396</v>
      </c>
      <c r="B165" s="294" t="s">
        <v>142</v>
      </c>
      <c r="C165" s="429"/>
      <c r="D165" s="429"/>
      <c r="E165" s="292" t="str">
        <f t="shared" si="9"/>
        <v/>
      </c>
      <c r="F165" s="265" t="str">
        <f t="shared" si="7"/>
        <v>否</v>
      </c>
      <c r="G165" s="154" t="str">
        <f t="shared" si="8"/>
        <v>项</v>
      </c>
    </row>
    <row r="166" ht="36" customHeight="1" spans="1:7">
      <c r="A166" s="428" t="s">
        <v>397</v>
      </c>
      <c r="B166" s="294" t="s">
        <v>144</v>
      </c>
      <c r="C166" s="429"/>
      <c r="D166" s="429"/>
      <c r="E166" s="292" t="str">
        <f t="shared" si="9"/>
        <v/>
      </c>
      <c r="F166" s="265" t="str">
        <f t="shared" si="7"/>
        <v>否</v>
      </c>
      <c r="G166" s="154" t="str">
        <f t="shared" si="8"/>
        <v>项</v>
      </c>
    </row>
    <row r="167" ht="36" customHeight="1" spans="1:7">
      <c r="A167" s="428" t="s">
        <v>398</v>
      </c>
      <c r="B167" s="294" t="s">
        <v>399</v>
      </c>
      <c r="C167" s="429">
        <v>25</v>
      </c>
      <c r="D167" s="430">
        <v>20</v>
      </c>
      <c r="E167" s="292">
        <f t="shared" si="9"/>
        <v>-0.2</v>
      </c>
      <c r="F167" s="265" t="str">
        <f t="shared" si="7"/>
        <v>是</v>
      </c>
      <c r="G167" s="154" t="str">
        <f t="shared" si="8"/>
        <v>项</v>
      </c>
    </row>
    <row r="168" ht="36" customHeight="1" spans="1:7">
      <c r="A168" s="428" t="s">
        <v>400</v>
      </c>
      <c r="B168" s="294" t="s">
        <v>401</v>
      </c>
      <c r="C168" s="429"/>
      <c r="D168" s="432">
        <v>0</v>
      </c>
      <c r="E168" s="292" t="str">
        <f t="shared" si="9"/>
        <v/>
      </c>
      <c r="F168" s="265" t="str">
        <f t="shared" si="7"/>
        <v>否</v>
      </c>
      <c r="G168" s="154" t="str">
        <f t="shared" si="8"/>
        <v>项</v>
      </c>
    </row>
    <row r="169" ht="36" customHeight="1" spans="1:7">
      <c r="A169" s="426" t="s">
        <v>402</v>
      </c>
      <c r="B169" s="290" t="s">
        <v>403</v>
      </c>
      <c r="C169" s="427">
        <f>SUM(C170:C175)</f>
        <v>87</v>
      </c>
      <c r="D169" s="427">
        <f>SUM(D170:D175)</f>
        <v>99</v>
      </c>
      <c r="E169" s="292">
        <f t="shared" si="9"/>
        <v>0.138</v>
      </c>
      <c r="F169" s="265" t="str">
        <f t="shared" si="7"/>
        <v>是</v>
      </c>
      <c r="G169" s="154" t="str">
        <f t="shared" si="8"/>
        <v>款</v>
      </c>
    </row>
    <row r="170" ht="36" customHeight="1" spans="1:7">
      <c r="A170" s="428" t="s">
        <v>404</v>
      </c>
      <c r="B170" s="294" t="s">
        <v>140</v>
      </c>
      <c r="C170" s="429">
        <v>81</v>
      </c>
      <c r="D170" s="430">
        <v>94</v>
      </c>
      <c r="E170" s="292">
        <f t="shared" si="9"/>
        <v>0.16</v>
      </c>
      <c r="F170" s="265" t="str">
        <f t="shared" si="7"/>
        <v>是</v>
      </c>
      <c r="G170" s="154" t="str">
        <f t="shared" si="8"/>
        <v>项</v>
      </c>
    </row>
    <row r="171" ht="36" customHeight="1" spans="1:7">
      <c r="A171" s="428" t="s">
        <v>405</v>
      </c>
      <c r="B171" s="294" t="s">
        <v>142</v>
      </c>
      <c r="C171" s="429">
        <v>6</v>
      </c>
      <c r="D171" s="430">
        <v>5</v>
      </c>
      <c r="E171" s="292">
        <f t="shared" si="9"/>
        <v>-0.167</v>
      </c>
      <c r="F171" s="265" t="str">
        <f t="shared" si="7"/>
        <v>是</v>
      </c>
      <c r="G171" s="154" t="str">
        <f t="shared" si="8"/>
        <v>项</v>
      </c>
    </row>
    <row r="172" ht="36" customHeight="1" spans="1:7">
      <c r="A172" s="428" t="s">
        <v>406</v>
      </c>
      <c r="B172" s="294" t="s">
        <v>144</v>
      </c>
      <c r="C172" s="432">
        <v>0</v>
      </c>
      <c r="D172" s="432">
        <v>0</v>
      </c>
      <c r="E172" s="292" t="str">
        <f t="shared" si="9"/>
        <v/>
      </c>
      <c r="F172" s="265" t="str">
        <f t="shared" si="7"/>
        <v>否</v>
      </c>
      <c r="G172" s="154" t="str">
        <f t="shared" si="8"/>
        <v>项</v>
      </c>
    </row>
    <row r="173" ht="36" customHeight="1" spans="1:7">
      <c r="A173" s="428" t="s">
        <v>407</v>
      </c>
      <c r="B173" s="294" t="s">
        <v>171</v>
      </c>
      <c r="C173" s="432"/>
      <c r="D173" s="432"/>
      <c r="E173" s="292" t="str">
        <f t="shared" si="9"/>
        <v/>
      </c>
      <c r="F173" s="265" t="str">
        <f t="shared" si="7"/>
        <v>否</v>
      </c>
      <c r="G173" s="154" t="str">
        <f t="shared" si="8"/>
        <v>项</v>
      </c>
    </row>
    <row r="174" ht="36" customHeight="1" spans="1:7">
      <c r="A174" s="428" t="s">
        <v>408</v>
      </c>
      <c r="B174" s="294" t="s">
        <v>158</v>
      </c>
      <c r="C174" s="432">
        <v>0</v>
      </c>
      <c r="D174" s="432">
        <v>0</v>
      </c>
      <c r="E174" s="292" t="str">
        <f t="shared" si="9"/>
        <v/>
      </c>
      <c r="F174" s="265" t="str">
        <f t="shared" si="7"/>
        <v>否</v>
      </c>
      <c r="G174" s="154" t="str">
        <f t="shared" si="8"/>
        <v>项</v>
      </c>
    </row>
    <row r="175" ht="36" customHeight="1" spans="1:7">
      <c r="A175" s="428" t="s">
        <v>409</v>
      </c>
      <c r="B175" s="294" t="s">
        <v>410</v>
      </c>
      <c r="C175" s="432"/>
      <c r="D175" s="432"/>
      <c r="E175" s="292" t="str">
        <f t="shared" si="9"/>
        <v/>
      </c>
      <c r="F175" s="265" t="str">
        <f t="shared" si="7"/>
        <v>否</v>
      </c>
      <c r="G175" s="154" t="str">
        <f t="shared" si="8"/>
        <v>项</v>
      </c>
    </row>
    <row r="176" ht="36" customHeight="1" spans="1:7">
      <c r="A176" s="426" t="s">
        <v>411</v>
      </c>
      <c r="B176" s="290" t="s">
        <v>412</v>
      </c>
      <c r="C176" s="427">
        <f>SUM(C177:C182)</f>
        <v>471</v>
      </c>
      <c r="D176" s="427">
        <f>SUM(D177:D182)</f>
        <v>478</v>
      </c>
      <c r="E176" s="292">
        <f t="shared" si="9"/>
        <v>0.015</v>
      </c>
      <c r="F176" s="265" t="str">
        <f t="shared" si="7"/>
        <v>是</v>
      </c>
      <c r="G176" s="154" t="str">
        <f t="shared" si="8"/>
        <v>款</v>
      </c>
    </row>
    <row r="177" ht="36" customHeight="1" spans="1:7">
      <c r="A177" s="428" t="s">
        <v>413</v>
      </c>
      <c r="B177" s="294" t="s">
        <v>140</v>
      </c>
      <c r="C177" s="429">
        <v>290</v>
      </c>
      <c r="D177" s="430">
        <v>330</v>
      </c>
      <c r="E177" s="292">
        <f t="shared" si="9"/>
        <v>0.138</v>
      </c>
      <c r="F177" s="265" t="str">
        <f t="shared" si="7"/>
        <v>是</v>
      </c>
      <c r="G177" s="154" t="str">
        <f t="shared" si="8"/>
        <v>项</v>
      </c>
    </row>
    <row r="178" ht="36" customHeight="1" spans="1:7">
      <c r="A178" s="428" t="s">
        <v>414</v>
      </c>
      <c r="B178" s="294" t="s">
        <v>142</v>
      </c>
      <c r="C178" s="429">
        <v>141</v>
      </c>
      <c r="D178" s="430">
        <v>128</v>
      </c>
      <c r="E178" s="292">
        <f t="shared" si="9"/>
        <v>-0.092</v>
      </c>
      <c r="F178" s="265" t="str">
        <f t="shared" si="7"/>
        <v>是</v>
      </c>
      <c r="G178" s="154" t="str">
        <f t="shared" si="8"/>
        <v>项</v>
      </c>
    </row>
    <row r="179" ht="36" customHeight="1" spans="1:7">
      <c r="A179" s="428" t="s">
        <v>415</v>
      </c>
      <c r="B179" s="294" t="s">
        <v>144</v>
      </c>
      <c r="C179" s="429"/>
      <c r="D179" s="429"/>
      <c r="E179" s="292" t="str">
        <f t="shared" si="9"/>
        <v/>
      </c>
      <c r="F179" s="265" t="str">
        <f t="shared" si="7"/>
        <v>否</v>
      </c>
      <c r="G179" s="154" t="str">
        <f t="shared" si="8"/>
        <v>项</v>
      </c>
    </row>
    <row r="180" ht="36" customHeight="1" spans="1:7">
      <c r="A180" s="428">
        <v>2012906</v>
      </c>
      <c r="B180" s="294" t="s">
        <v>416</v>
      </c>
      <c r="C180" s="429"/>
      <c r="D180" s="429"/>
      <c r="E180" s="292" t="str">
        <f t="shared" si="9"/>
        <v/>
      </c>
      <c r="F180" s="265" t="str">
        <f t="shared" si="7"/>
        <v>否</v>
      </c>
      <c r="G180" s="154" t="str">
        <f t="shared" si="8"/>
        <v>项</v>
      </c>
    </row>
    <row r="181" ht="36" customHeight="1" spans="1:7">
      <c r="A181" s="428" t="s">
        <v>417</v>
      </c>
      <c r="B181" s="294" t="s">
        <v>158</v>
      </c>
      <c r="C181" s="429">
        <v>22</v>
      </c>
      <c r="D181" s="430">
        <v>20</v>
      </c>
      <c r="E181" s="292">
        <f t="shared" si="9"/>
        <v>-0.091</v>
      </c>
      <c r="F181" s="265" t="str">
        <f t="shared" si="7"/>
        <v>是</v>
      </c>
      <c r="G181" s="154" t="str">
        <f t="shared" si="8"/>
        <v>项</v>
      </c>
    </row>
    <row r="182" ht="36" customHeight="1" spans="1:7">
      <c r="A182" s="428" t="s">
        <v>418</v>
      </c>
      <c r="B182" s="294" t="s">
        <v>419</v>
      </c>
      <c r="C182" s="429">
        <v>18</v>
      </c>
      <c r="D182" s="432"/>
      <c r="E182" s="292">
        <f t="shared" si="9"/>
        <v>-1</v>
      </c>
      <c r="F182" s="265" t="str">
        <f t="shared" si="7"/>
        <v>是</v>
      </c>
      <c r="G182" s="154" t="str">
        <f t="shared" si="8"/>
        <v>项</v>
      </c>
    </row>
    <row r="183" ht="36" customHeight="1" spans="1:7">
      <c r="A183" s="426" t="s">
        <v>420</v>
      </c>
      <c r="B183" s="290" t="s">
        <v>421</v>
      </c>
      <c r="C183" s="427">
        <f>SUM(C184:C189)</f>
        <v>1679</v>
      </c>
      <c r="D183" s="427">
        <f>SUM(D184:D189)</f>
        <v>2455</v>
      </c>
      <c r="E183" s="292">
        <f t="shared" si="9"/>
        <v>0.462</v>
      </c>
      <c r="F183" s="265" t="str">
        <f t="shared" si="7"/>
        <v>是</v>
      </c>
      <c r="G183" s="154" t="str">
        <f t="shared" si="8"/>
        <v>款</v>
      </c>
    </row>
    <row r="184" ht="36" customHeight="1" spans="1:7">
      <c r="A184" s="428" t="s">
        <v>422</v>
      </c>
      <c r="B184" s="294" t="s">
        <v>140</v>
      </c>
      <c r="C184" s="429">
        <v>1522</v>
      </c>
      <c r="D184" s="430">
        <v>2328</v>
      </c>
      <c r="E184" s="292">
        <f t="shared" si="9"/>
        <v>0.53</v>
      </c>
      <c r="F184" s="265" t="str">
        <f t="shared" si="7"/>
        <v>是</v>
      </c>
      <c r="G184" s="154" t="str">
        <f t="shared" si="8"/>
        <v>项</v>
      </c>
    </row>
    <row r="185" ht="36" customHeight="1" spans="1:7">
      <c r="A185" s="428" t="s">
        <v>423</v>
      </c>
      <c r="B185" s="294" t="s">
        <v>142</v>
      </c>
      <c r="C185" s="429">
        <v>100</v>
      </c>
      <c r="D185" s="430">
        <v>62</v>
      </c>
      <c r="E185" s="292">
        <f t="shared" si="9"/>
        <v>-0.38</v>
      </c>
      <c r="F185" s="265" t="str">
        <f t="shared" si="7"/>
        <v>是</v>
      </c>
      <c r="G185" s="154" t="str">
        <f t="shared" si="8"/>
        <v>项</v>
      </c>
    </row>
    <row r="186" ht="36" customHeight="1" spans="1:7">
      <c r="A186" s="428" t="s">
        <v>424</v>
      </c>
      <c r="B186" s="294" t="s">
        <v>144</v>
      </c>
      <c r="C186" s="429"/>
      <c r="D186" s="429"/>
      <c r="E186" s="292" t="str">
        <f t="shared" si="9"/>
        <v/>
      </c>
      <c r="F186" s="265" t="str">
        <f t="shared" si="7"/>
        <v>否</v>
      </c>
      <c r="G186" s="154" t="str">
        <f t="shared" si="8"/>
        <v>项</v>
      </c>
    </row>
    <row r="187" ht="36" customHeight="1" spans="1:7">
      <c r="A187" s="428" t="s">
        <v>425</v>
      </c>
      <c r="B187" s="294" t="s">
        <v>426</v>
      </c>
      <c r="C187" s="429">
        <v>10</v>
      </c>
      <c r="D187" s="430">
        <v>10</v>
      </c>
      <c r="E187" s="292">
        <f t="shared" si="9"/>
        <v>0</v>
      </c>
      <c r="F187" s="265" t="str">
        <f t="shared" si="7"/>
        <v>是</v>
      </c>
      <c r="G187" s="154" t="str">
        <f t="shared" si="8"/>
        <v>项</v>
      </c>
    </row>
    <row r="188" ht="36" customHeight="1" spans="1:7">
      <c r="A188" s="428" t="s">
        <v>427</v>
      </c>
      <c r="B188" s="294" t="s">
        <v>158</v>
      </c>
      <c r="C188" s="429">
        <v>47</v>
      </c>
      <c r="D188" s="430">
        <v>55</v>
      </c>
      <c r="E188" s="292">
        <f t="shared" si="9"/>
        <v>0.17</v>
      </c>
      <c r="F188" s="265" t="str">
        <f t="shared" si="7"/>
        <v>是</v>
      </c>
      <c r="G188" s="154" t="str">
        <f t="shared" si="8"/>
        <v>项</v>
      </c>
    </row>
    <row r="189" ht="36" customHeight="1" spans="1:7">
      <c r="A189" s="428" t="s">
        <v>428</v>
      </c>
      <c r="B189" s="294" t="s">
        <v>429</v>
      </c>
      <c r="C189" s="429"/>
      <c r="D189" s="429"/>
      <c r="E189" s="292" t="str">
        <f t="shared" si="9"/>
        <v/>
      </c>
      <c r="F189" s="265" t="str">
        <f t="shared" si="7"/>
        <v>否</v>
      </c>
      <c r="G189" s="154" t="str">
        <f t="shared" si="8"/>
        <v>项</v>
      </c>
    </row>
    <row r="190" ht="36" customHeight="1" spans="1:7">
      <c r="A190" s="426" t="s">
        <v>430</v>
      </c>
      <c r="B190" s="290" t="s">
        <v>431</v>
      </c>
      <c r="C190" s="427">
        <f>SUM(C191:C196)</f>
        <v>592</v>
      </c>
      <c r="D190" s="427">
        <f>SUM(D191:D196)</f>
        <v>628</v>
      </c>
      <c r="E190" s="292">
        <f t="shared" si="9"/>
        <v>0.061</v>
      </c>
      <c r="F190" s="265" t="str">
        <f t="shared" si="7"/>
        <v>是</v>
      </c>
      <c r="G190" s="154" t="str">
        <f t="shared" si="8"/>
        <v>款</v>
      </c>
    </row>
    <row r="191" ht="36" customHeight="1" spans="1:7">
      <c r="A191" s="428" t="s">
        <v>432</v>
      </c>
      <c r="B191" s="294" t="s">
        <v>140</v>
      </c>
      <c r="C191" s="429">
        <v>364</v>
      </c>
      <c r="D191" s="430">
        <v>439</v>
      </c>
      <c r="E191" s="292">
        <f t="shared" si="9"/>
        <v>0.206</v>
      </c>
      <c r="F191" s="265" t="str">
        <f t="shared" si="7"/>
        <v>是</v>
      </c>
      <c r="G191" s="154" t="str">
        <f t="shared" si="8"/>
        <v>项</v>
      </c>
    </row>
    <row r="192" ht="36" customHeight="1" spans="1:7">
      <c r="A192" s="428" t="s">
        <v>433</v>
      </c>
      <c r="B192" s="294" t="s">
        <v>142</v>
      </c>
      <c r="C192" s="429">
        <v>140</v>
      </c>
      <c r="D192" s="430">
        <v>100</v>
      </c>
      <c r="E192" s="292">
        <f t="shared" si="9"/>
        <v>-0.286</v>
      </c>
      <c r="F192" s="265" t="str">
        <f t="shared" si="7"/>
        <v>是</v>
      </c>
      <c r="G192" s="154" t="str">
        <f t="shared" si="8"/>
        <v>项</v>
      </c>
    </row>
    <row r="193" ht="36" customHeight="1" spans="1:7">
      <c r="A193" s="428" t="s">
        <v>434</v>
      </c>
      <c r="B193" s="294" t="s">
        <v>144</v>
      </c>
      <c r="C193" s="429"/>
      <c r="D193" s="429"/>
      <c r="E193" s="292" t="str">
        <f t="shared" si="9"/>
        <v/>
      </c>
      <c r="F193" s="265" t="str">
        <f t="shared" si="7"/>
        <v>否</v>
      </c>
      <c r="G193" s="154" t="str">
        <f t="shared" si="8"/>
        <v>项</v>
      </c>
    </row>
    <row r="194" ht="36" customHeight="1" spans="1:7">
      <c r="A194" s="428" t="s">
        <v>435</v>
      </c>
      <c r="B194" s="294" t="s">
        <v>436</v>
      </c>
      <c r="C194" s="429"/>
      <c r="D194" s="429"/>
      <c r="E194" s="292" t="str">
        <f t="shared" si="9"/>
        <v/>
      </c>
      <c r="F194" s="265" t="str">
        <f t="shared" si="7"/>
        <v>否</v>
      </c>
      <c r="G194" s="154" t="str">
        <f t="shared" si="8"/>
        <v>项</v>
      </c>
    </row>
    <row r="195" ht="36" customHeight="1" spans="1:7">
      <c r="A195" s="428" t="s">
        <v>437</v>
      </c>
      <c r="B195" s="294" t="s">
        <v>158</v>
      </c>
      <c r="C195" s="429">
        <v>80</v>
      </c>
      <c r="D195" s="430">
        <v>73</v>
      </c>
      <c r="E195" s="292">
        <f t="shared" si="9"/>
        <v>-0.088</v>
      </c>
      <c r="F195" s="265" t="str">
        <f t="shared" si="7"/>
        <v>是</v>
      </c>
      <c r="G195" s="154" t="str">
        <f t="shared" si="8"/>
        <v>项</v>
      </c>
    </row>
    <row r="196" ht="36" customHeight="1" spans="1:7">
      <c r="A196" s="428" t="s">
        <v>438</v>
      </c>
      <c r="B196" s="294" t="s">
        <v>439</v>
      </c>
      <c r="C196" s="429">
        <v>8</v>
      </c>
      <c r="D196" s="430">
        <v>16</v>
      </c>
      <c r="E196" s="292">
        <f t="shared" si="9"/>
        <v>1</v>
      </c>
      <c r="F196" s="265" t="str">
        <f t="shared" ref="F196:F259" si="10">IF(LEN(A196)=3,"是",IF(B196&lt;&gt;"",IF(SUM(C196:D196)&lt;&gt;0,"是","否"),"是"))</f>
        <v>是</v>
      </c>
      <c r="G196" s="154" t="str">
        <f t="shared" ref="G196:G259" si="11">IF(LEN(A196)=3,"类",IF(LEN(A196)=5,"款","项"))</f>
        <v>项</v>
      </c>
    </row>
    <row r="197" ht="36" customHeight="1" spans="1:7">
      <c r="A197" s="426" t="s">
        <v>440</v>
      </c>
      <c r="B197" s="290" t="s">
        <v>441</v>
      </c>
      <c r="C197" s="427">
        <f>SUM(C198:C203)</f>
        <v>554</v>
      </c>
      <c r="D197" s="427">
        <f>SUM(D198:D203)</f>
        <v>565</v>
      </c>
      <c r="E197" s="292">
        <f t="shared" si="9"/>
        <v>0.02</v>
      </c>
      <c r="F197" s="265" t="str">
        <f t="shared" si="10"/>
        <v>是</v>
      </c>
      <c r="G197" s="154" t="str">
        <f t="shared" si="11"/>
        <v>款</v>
      </c>
    </row>
    <row r="198" ht="36" customHeight="1" spans="1:7">
      <c r="A198" s="428" t="s">
        <v>442</v>
      </c>
      <c r="B198" s="294" t="s">
        <v>140</v>
      </c>
      <c r="C198" s="429">
        <v>238</v>
      </c>
      <c r="D198" s="430">
        <v>215</v>
      </c>
      <c r="E198" s="292">
        <f t="shared" si="9"/>
        <v>-0.097</v>
      </c>
      <c r="F198" s="265" t="str">
        <f t="shared" si="10"/>
        <v>是</v>
      </c>
      <c r="G198" s="154" t="str">
        <f t="shared" si="11"/>
        <v>项</v>
      </c>
    </row>
    <row r="199" ht="36" customHeight="1" spans="1:7">
      <c r="A199" s="428" t="s">
        <v>443</v>
      </c>
      <c r="B199" s="294" t="s">
        <v>142</v>
      </c>
      <c r="C199" s="429">
        <v>50</v>
      </c>
      <c r="D199" s="430">
        <v>80</v>
      </c>
      <c r="E199" s="292">
        <f t="shared" si="9"/>
        <v>0.6</v>
      </c>
      <c r="F199" s="265" t="str">
        <f t="shared" si="10"/>
        <v>是</v>
      </c>
      <c r="G199" s="154" t="str">
        <f t="shared" si="11"/>
        <v>项</v>
      </c>
    </row>
    <row r="200" ht="36" customHeight="1" spans="1:7">
      <c r="A200" s="428" t="s">
        <v>444</v>
      </c>
      <c r="B200" s="294" t="s">
        <v>144</v>
      </c>
      <c r="C200" s="429"/>
      <c r="D200" s="429"/>
      <c r="E200" s="292" t="str">
        <f t="shared" si="9"/>
        <v/>
      </c>
      <c r="F200" s="265" t="str">
        <f t="shared" si="10"/>
        <v>否</v>
      </c>
      <c r="G200" s="154" t="str">
        <f t="shared" si="11"/>
        <v>项</v>
      </c>
    </row>
    <row r="201" ht="36" customHeight="1" spans="1:7">
      <c r="A201" s="428" t="s">
        <v>445</v>
      </c>
      <c r="B201" s="294" t="s">
        <v>446</v>
      </c>
      <c r="C201" s="429"/>
      <c r="D201" s="429"/>
      <c r="E201" s="292" t="str">
        <f t="shared" si="9"/>
        <v/>
      </c>
      <c r="F201" s="265" t="str">
        <f t="shared" si="10"/>
        <v>否</v>
      </c>
      <c r="G201" s="154" t="str">
        <f t="shared" si="11"/>
        <v>项</v>
      </c>
    </row>
    <row r="202" ht="36" customHeight="1" spans="1:7">
      <c r="A202" s="428" t="s">
        <v>447</v>
      </c>
      <c r="B202" s="294" t="s">
        <v>158</v>
      </c>
      <c r="C202" s="429">
        <v>265</v>
      </c>
      <c r="D202" s="430">
        <v>270</v>
      </c>
      <c r="E202" s="292">
        <f t="shared" ref="E202:E265" si="12">IF(C202&gt;0,D202/C202-1,IF(C202&lt;0,-(D202/C202-1),""))</f>
        <v>0.019</v>
      </c>
      <c r="F202" s="265" t="str">
        <f t="shared" si="10"/>
        <v>是</v>
      </c>
      <c r="G202" s="154" t="str">
        <f t="shared" si="11"/>
        <v>项</v>
      </c>
    </row>
    <row r="203" ht="36" customHeight="1" spans="1:7">
      <c r="A203" s="428" t="s">
        <v>448</v>
      </c>
      <c r="B203" s="294" t="s">
        <v>449</v>
      </c>
      <c r="C203" s="429">
        <v>1</v>
      </c>
      <c r="D203" s="429"/>
      <c r="E203" s="292">
        <f t="shared" si="12"/>
        <v>-1</v>
      </c>
      <c r="F203" s="265" t="str">
        <f t="shared" si="10"/>
        <v>是</v>
      </c>
      <c r="G203" s="154" t="str">
        <f t="shared" si="11"/>
        <v>项</v>
      </c>
    </row>
    <row r="204" ht="36" customHeight="1" spans="1:7">
      <c r="A204" s="426" t="s">
        <v>450</v>
      </c>
      <c r="B204" s="290" t="s">
        <v>451</v>
      </c>
      <c r="C204" s="427">
        <f>SUM(C205:C211)</f>
        <v>106</v>
      </c>
      <c r="D204" s="427">
        <f>SUM(D205:D211)</f>
        <v>198</v>
      </c>
      <c r="E204" s="292">
        <f t="shared" si="12"/>
        <v>0.868</v>
      </c>
      <c r="F204" s="265" t="str">
        <f t="shared" si="10"/>
        <v>是</v>
      </c>
      <c r="G204" s="154" t="str">
        <f t="shared" si="11"/>
        <v>款</v>
      </c>
    </row>
    <row r="205" ht="36" customHeight="1" spans="1:7">
      <c r="A205" s="428" t="s">
        <v>452</v>
      </c>
      <c r="B205" s="294" t="s">
        <v>140</v>
      </c>
      <c r="C205" s="429">
        <v>90</v>
      </c>
      <c r="D205" s="430">
        <v>187</v>
      </c>
      <c r="E205" s="292">
        <f t="shared" si="12"/>
        <v>1.078</v>
      </c>
      <c r="F205" s="265" t="str">
        <f t="shared" si="10"/>
        <v>是</v>
      </c>
      <c r="G205" s="154" t="str">
        <f t="shared" si="11"/>
        <v>项</v>
      </c>
    </row>
    <row r="206" ht="36" customHeight="1" spans="1:7">
      <c r="A206" s="428" t="s">
        <v>453</v>
      </c>
      <c r="B206" s="294" t="s">
        <v>142</v>
      </c>
      <c r="C206" s="429">
        <v>1</v>
      </c>
      <c r="D206" s="430">
        <v>0</v>
      </c>
      <c r="E206" s="292">
        <f t="shared" si="12"/>
        <v>-1</v>
      </c>
      <c r="F206" s="265" t="str">
        <f t="shared" si="10"/>
        <v>是</v>
      </c>
      <c r="G206" s="154" t="str">
        <f t="shared" si="11"/>
        <v>项</v>
      </c>
    </row>
    <row r="207" ht="36" customHeight="1" spans="1:7">
      <c r="A207" s="428" t="s">
        <v>454</v>
      </c>
      <c r="B207" s="294" t="s">
        <v>144</v>
      </c>
      <c r="C207" s="429"/>
      <c r="D207" s="429"/>
      <c r="E207" s="292" t="str">
        <f t="shared" si="12"/>
        <v/>
      </c>
      <c r="F207" s="265" t="str">
        <f t="shared" si="10"/>
        <v>否</v>
      </c>
      <c r="G207" s="154" t="str">
        <f t="shared" si="11"/>
        <v>项</v>
      </c>
    </row>
    <row r="208" ht="36" customHeight="1" spans="1:7">
      <c r="A208" s="428" t="s">
        <v>455</v>
      </c>
      <c r="B208" s="294" t="s">
        <v>456</v>
      </c>
      <c r="C208" s="429"/>
      <c r="D208" s="430">
        <v>5</v>
      </c>
      <c r="E208" s="292" t="str">
        <f t="shared" si="12"/>
        <v/>
      </c>
      <c r="F208" s="265" t="str">
        <f t="shared" si="10"/>
        <v>是</v>
      </c>
      <c r="G208" s="154" t="str">
        <f t="shared" si="11"/>
        <v>项</v>
      </c>
    </row>
    <row r="209" ht="36" customHeight="1" spans="1:7">
      <c r="A209" s="428" t="s">
        <v>457</v>
      </c>
      <c r="B209" s="294" t="s">
        <v>458</v>
      </c>
      <c r="C209" s="429">
        <v>5</v>
      </c>
      <c r="D209" s="430">
        <v>5</v>
      </c>
      <c r="E209" s="292">
        <f t="shared" si="12"/>
        <v>0</v>
      </c>
      <c r="F209" s="265" t="str">
        <f t="shared" si="10"/>
        <v>是</v>
      </c>
      <c r="G209" s="154" t="str">
        <f t="shared" si="11"/>
        <v>项</v>
      </c>
    </row>
    <row r="210" ht="36" customHeight="1" spans="1:7">
      <c r="A210" s="428" t="s">
        <v>459</v>
      </c>
      <c r="B210" s="294" t="s">
        <v>158</v>
      </c>
      <c r="C210" s="429"/>
      <c r="D210" s="429"/>
      <c r="E210" s="292" t="str">
        <f t="shared" si="12"/>
        <v/>
      </c>
      <c r="F210" s="265" t="str">
        <f t="shared" si="10"/>
        <v>否</v>
      </c>
      <c r="G210" s="154" t="str">
        <f t="shared" si="11"/>
        <v>项</v>
      </c>
    </row>
    <row r="211" ht="36" customHeight="1" spans="1:7">
      <c r="A211" s="428" t="s">
        <v>460</v>
      </c>
      <c r="B211" s="294" t="s">
        <v>461</v>
      </c>
      <c r="C211" s="429">
        <v>10</v>
      </c>
      <c r="D211" s="430">
        <v>1</v>
      </c>
      <c r="E211" s="292">
        <f t="shared" si="12"/>
        <v>-0.9</v>
      </c>
      <c r="F211" s="265" t="str">
        <f t="shared" si="10"/>
        <v>是</v>
      </c>
      <c r="G211" s="154" t="str">
        <f t="shared" si="11"/>
        <v>项</v>
      </c>
    </row>
    <row r="212" ht="36" customHeight="1" spans="1:7">
      <c r="A212" s="426" t="s">
        <v>462</v>
      </c>
      <c r="B212" s="290" t="s">
        <v>463</v>
      </c>
      <c r="C212" s="427">
        <f>SUM(C213:C217)</f>
        <v>0</v>
      </c>
      <c r="D212" s="427">
        <f>SUM(D213:D217)</f>
        <v>0</v>
      </c>
      <c r="E212" s="292" t="str">
        <f t="shared" si="12"/>
        <v/>
      </c>
      <c r="F212" s="265" t="str">
        <f t="shared" si="10"/>
        <v>否</v>
      </c>
      <c r="G212" s="154" t="str">
        <f t="shared" si="11"/>
        <v>款</v>
      </c>
    </row>
    <row r="213" ht="36" customHeight="1" spans="1:7">
      <c r="A213" s="428" t="s">
        <v>464</v>
      </c>
      <c r="B213" s="294" t="s">
        <v>140</v>
      </c>
      <c r="C213" s="432">
        <v>0</v>
      </c>
      <c r="D213" s="432">
        <v>0</v>
      </c>
      <c r="E213" s="292" t="str">
        <f t="shared" si="12"/>
        <v/>
      </c>
      <c r="F213" s="265" t="str">
        <f t="shared" si="10"/>
        <v>否</v>
      </c>
      <c r="G213" s="154" t="str">
        <f t="shared" si="11"/>
        <v>项</v>
      </c>
    </row>
    <row r="214" ht="36" customHeight="1" spans="1:7">
      <c r="A214" s="428" t="s">
        <v>465</v>
      </c>
      <c r="B214" s="294" t="s">
        <v>142</v>
      </c>
      <c r="C214" s="432">
        <v>0</v>
      </c>
      <c r="D214" s="432">
        <v>0</v>
      </c>
      <c r="E214" s="292" t="str">
        <f t="shared" si="12"/>
        <v/>
      </c>
      <c r="F214" s="265" t="str">
        <f t="shared" si="10"/>
        <v>否</v>
      </c>
      <c r="G214" s="154" t="str">
        <f t="shared" si="11"/>
        <v>项</v>
      </c>
    </row>
    <row r="215" ht="36" customHeight="1" spans="1:7">
      <c r="A215" s="428" t="s">
        <v>466</v>
      </c>
      <c r="B215" s="294" t="s">
        <v>144</v>
      </c>
      <c r="C215" s="432">
        <v>0</v>
      </c>
      <c r="D215" s="432">
        <v>0</v>
      </c>
      <c r="E215" s="292" t="str">
        <f t="shared" si="12"/>
        <v/>
      </c>
      <c r="F215" s="265" t="str">
        <f t="shared" si="10"/>
        <v>否</v>
      </c>
      <c r="G215" s="154" t="str">
        <f t="shared" si="11"/>
        <v>项</v>
      </c>
    </row>
    <row r="216" ht="36" customHeight="1" spans="1:7">
      <c r="A216" s="428" t="s">
        <v>467</v>
      </c>
      <c r="B216" s="294" t="s">
        <v>158</v>
      </c>
      <c r="C216" s="432">
        <v>0</v>
      </c>
      <c r="D216" s="432">
        <v>0</v>
      </c>
      <c r="E216" s="292" t="str">
        <f t="shared" si="12"/>
        <v/>
      </c>
      <c r="F216" s="265" t="str">
        <f t="shared" si="10"/>
        <v>否</v>
      </c>
      <c r="G216" s="154" t="str">
        <f t="shared" si="11"/>
        <v>项</v>
      </c>
    </row>
    <row r="217" ht="36" customHeight="1" spans="1:7">
      <c r="A217" s="428" t="s">
        <v>468</v>
      </c>
      <c r="B217" s="294" t="s">
        <v>469</v>
      </c>
      <c r="C217" s="432">
        <v>0</v>
      </c>
      <c r="D217" s="432">
        <v>0</v>
      </c>
      <c r="E217" s="292" t="str">
        <f t="shared" si="12"/>
        <v/>
      </c>
      <c r="F217" s="265" t="str">
        <f t="shared" si="10"/>
        <v>否</v>
      </c>
      <c r="G217" s="154" t="str">
        <f t="shared" si="11"/>
        <v>项</v>
      </c>
    </row>
    <row r="218" ht="36" customHeight="1" spans="1:7">
      <c r="A218" s="426" t="s">
        <v>470</v>
      </c>
      <c r="B218" s="290" t="s">
        <v>471</v>
      </c>
      <c r="C218" s="427">
        <f>SUM(C219:C223)</f>
        <v>0</v>
      </c>
      <c r="D218" s="427">
        <f>SUM(D219:D223)</f>
        <v>3</v>
      </c>
      <c r="E218" s="292" t="str">
        <f t="shared" si="12"/>
        <v/>
      </c>
      <c r="F218" s="265" t="str">
        <f t="shared" si="10"/>
        <v>是</v>
      </c>
      <c r="G218" s="154" t="str">
        <f t="shared" si="11"/>
        <v>款</v>
      </c>
    </row>
    <row r="219" ht="36" customHeight="1" spans="1:7">
      <c r="A219" s="428" t="s">
        <v>472</v>
      </c>
      <c r="B219" s="294" t="s">
        <v>140</v>
      </c>
      <c r="C219" s="432"/>
      <c r="D219" s="432"/>
      <c r="E219" s="292" t="str">
        <f t="shared" si="12"/>
        <v/>
      </c>
      <c r="F219" s="265" t="str">
        <f t="shared" si="10"/>
        <v>否</v>
      </c>
      <c r="G219" s="154" t="str">
        <f t="shared" si="11"/>
        <v>项</v>
      </c>
    </row>
    <row r="220" ht="36" customHeight="1" spans="1:7">
      <c r="A220" s="428" t="s">
        <v>473</v>
      </c>
      <c r="B220" s="294" t="s">
        <v>142</v>
      </c>
      <c r="C220" s="432"/>
      <c r="D220" s="432"/>
      <c r="E220" s="292" t="str">
        <f t="shared" si="12"/>
        <v/>
      </c>
      <c r="F220" s="265" t="str">
        <f t="shared" si="10"/>
        <v>否</v>
      </c>
      <c r="G220" s="154" t="str">
        <f t="shared" si="11"/>
        <v>项</v>
      </c>
    </row>
    <row r="221" ht="36" customHeight="1" spans="1:7">
      <c r="A221" s="428" t="s">
        <v>474</v>
      </c>
      <c r="B221" s="294" t="s">
        <v>144</v>
      </c>
      <c r="C221" s="432">
        <v>0</v>
      </c>
      <c r="D221" s="432">
        <v>0</v>
      </c>
      <c r="E221" s="292" t="str">
        <f t="shared" si="12"/>
        <v/>
      </c>
      <c r="F221" s="265" t="str">
        <f t="shared" si="10"/>
        <v>否</v>
      </c>
      <c r="G221" s="154" t="str">
        <f t="shared" si="11"/>
        <v>项</v>
      </c>
    </row>
    <row r="222" ht="36" customHeight="1" spans="1:7">
      <c r="A222" s="428" t="s">
        <v>475</v>
      </c>
      <c r="B222" s="294" t="s">
        <v>158</v>
      </c>
      <c r="C222" s="432"/>
      <c r="D222" s="432"/>
      <c r="E222" s="292" t="str">
        <f t="shared" si="12"/>
        <v/>
      </c>
      <c r="F222" s="265" t="str">
        <f t="shared" si="10"/>
        <v>否</v>
      </c>
      <c r="G222" s="154" t="str">
        <f t="shared" si="11"/>
        <v>项</v>
      </c>
    </row>
    <row r="223" ht="36" customHeight="1" spans="1:7">
      <c r="A223" s="428" t="s">
        <v>476</v>
      </c>
      <c r="B223" s="294" t="s">
        <v>477</v>
      </c>
      <c r="C223" s="432"/>
      <c r="D223" s="430">
        <v>3</v>
      </c>
      <c r="E223" s="292" t="str">
        <f t="shared" si="12"/>
        <v/>
      </c>
      <c r="F223" s="265" t="str">
        <f t="shared" si="10"/>
        <v>是</v>
      </c>
      <c r="G223" s="154" t="str">
        <f t="shared" si="11"/>
        <v>项</v>
      </c>
    </row>
    <row r="224" ht="36" customHeight="1" spans="1:7">
      <c r="A224" s="426" t="s">
        <v>478</v>
      </c>
      <c r="B224" s="290" t="s">
        <v>479</v>
      </c>
      <c r="C224" s="427">
        <f>SUM(C225:C230)</f>
        <v>0</v>
      </c>
      <c r="D224" s="427">
        <f>SUM(D225:D230)</f>
        <v>0</v>
      </c>
      <c r="E224" s="292" t="str">
        <f t="shared" si="12"/>
        <v/>
      </c>
      <c r="F224" s="265" t="str">
        <f t="shared" si="10"/>
        <v>否</v>
      </c>
      <c r="G224" s="154" t="str">
        <f t="shared" si="11"/>
        <v>款</v>
      </c>
    </row>
    <row r="225" ht="36" customHeight="1" spans="1:7">
      <c r="A225" s="428" t="s">
        <v>480</v>
      </c>
      <c r="B225" s="294" t="s">
        <v>140</v>
      </c>
      <c r="C225" s="432"/>
      <c r="D225" s="432"/>
      <c r="E225" s="292" t="str">
        <f t="shared" si="12"/>
        <v/>
      </c>
      <c r="F225" s="265" t="str">
        <f t="shared" si="10"/>
        <v>否</v>
      </c>
      <c r="G225" s="154" t="str">
        <f t="shared" si="11"/>
        <v>项</v>
      </c>
    </row>
    <row r="226" ht="36" customHeight="1" spans="1:7">
      <c r="A226" s="428" t="s">
        <v>481</v>
      </c>
      <c r="B226" s="294" t="s">
        <v>142</v>
      </c>
      <c r="C226" s="432">
        <v>0</v>
      </c>
      <c r="D226" s="432">
        <v>0</v>
      </c>
      <c r="E226" s="292" t="str">
        <f t="shared" si="12"/>
        <v/>
      </c>
      <c r="F226" s="265" t="str">
        <f t="shared" si="10"/>
        <v>否</v>
      </c>
      <c r="G226" s="154" t="str">
        <f t="shared" si="11"/>
        <v>项</v>
      </c>
    </row>
    <row r="227" ht="36" customHeight="1" spans="1:7">
      <c r="A227" s="428" t="s">
        <v>482</v>
      </c>
      <c r="B227" s="294" t="s">
        <v>144</v>
      </c>
      <c r="C227" s="432"/>
      <c r="D227" s="432"/>
      <c r="E227" s="292" t="str">
        <f t="shared" si="12"/>
        <v/>
      </c>
      <c r="F227" s="265" t="str">
        <f t="shared" si="10"/>
        <v>否</v>
      </c>
      <c r="G227" s="154" t="str">
        <f t="shared" si="11"/>
        <v>项</v>
      </c>
    </row>
    <row r="228" ht="36" customHeight="1" spans="1:7">
      <c r="A228" s="428" t="s">
        <v>483</v>
      </c>
      <c r="B228" s="294" t="s">
        <v>484</v>
      </c>
      <c r="C228" s="432"/>
      <c r="D228" s="432"/>
      <c r="E228" s="292" t="str">
        <f t="shared" si="12"/>
        <v/>
      </c>
      <c r="F228" s="265" t="str">
        <f t="shared" si="10"/>
        <v>否</v>
      </c>
      <c r="G228" s="154" t="str">
        <f t="shared" si="11"/>
        <v>项</v>
      </c>
    </row>
    <row r="229" ht="36" customHeight="1" spans="1:7">
      <c r="A229" s="428" t="s">
        <v>485</v>
      </c>
      <c r="B229" s="294" t="s">
        <v>158</v>
      </c>
      <c r="C229" s="432">
        <v>0</v>
      </c>
      <c r="D229" s="432">
        <v>0</v>
      </c>
      <c r="E229" s="292" t="str">
        <f t="shared" si="12"/>
        <v/>
      </c>
      <c r="F229" s="265" t="str">
        <f t="shared" si="10"/>
        <v>否</v>
      </c>
      <c r="G229" s="154" t="str">
        <f t="shared" si="11"/>
        <v>项</v>
      </c>
    </row>
    <row r="230" ht="36" customHeight="1" spans="1:7">
      <c r="A230" s="428" t="s">
        <v>486</v>
      </c>
      <c r="B230" s="294" t="s">
        <v>487</v>
      </c>
      <c r="C230" s="432"/>
      <c r="D230" s="432"/>
      <c r="E230" s="292" t="str">
        <f t="shared" si="12"/>
        <v/>
      </c>
      <c r="F230" s="265" t="str">
        <f t="shared" si="10"/>
        <v>否</v>
      </c>
      <c r="G230" s="154" t="str">
        <f t="shared" si="11"/>
        <v>项</v>
      </c>
    </row>
    <row r="231" ht="36" customHeight="1" spans="1:7">
      <c r="A231" s="426" t="s">
        <v>488</v>
      </c>
      <c r="B231" s="290" t="s">
        <v>489</v>
      </c>
      <c r="C231" s="427">
        <f>SUM(C232:C245)</f>
        <v>910</v>
      </c>
      <c r="D231" s="427">
        <f>SUM(D232:D245)</f>
        <v>943</v>
      </c>
      <c r="E231" s="292">
        <f t="shared" si="12"/>
        <v>0.036</v>
      </c>
      <c r="F231" s="265" t="str">
        <f t="shared" si="10"/>
        <v>是</v>
      </c>
      <c r="G231" s="154" t="str">
        <f t="shared" si="11"/>
        <v>款</v>
      </c>
    </row>
    <row r="232" ht="36" customHeight="1" spans="1:7">
      <c r="A232" s="428" t="s">
        <v>490</v>
      </c>
      <c r="B232" s="294" t="s">
        <v>140</v>
      </c>
      <c r="C232" s="429">
        <v>731</v>
      </c>
      <c r="D232" s="430">
        <v>743</v>
      </c>
      <c r="E232" s="292">
        <f t="shared" si="12"/>
        <v>0.016</v>
      </c>
      <c r="F232" s="265" t="str">
        <f t="shared" si="10"/>
        <v>是</v>
      </c>
      <c r="G232" s="154" t="str">
        <f t="shared" si="11"/>
        <v>项</v>
      </c>
    </row>
    <row r="233" ht="36" customHeight="1" spans="1:7">
      <c r="A233" s="428" t="s">
        <v>491</v>
      </c>
      <c r="B233" s="294" t="s">
        <v>142</v>
      </c>
      <c r="C233" s="429"/>
      <c r="D233" s="430">
        <v>30</v>
      </c>
      <c r="E233" s="292" t="str">
        <f t="shared" si="12"/>
        <v/>
      </c>
      <c r="F233" s="265" t="str">
        <f t="shared" si="10"/>
        <v>是</v>
      </c>
      <c r="G233" s="154" t="str">
        <f t="shared" si="11"/>
        <v>项</v>
      </c>
    </row>
    <row r="234" ht="36" customHeight="1" spans="1:7">
      <c r="A234" s="428" t="s">
        <v>492</v>
      </c>
      <c r="B234" s="294" t="s">
        <v>144</v>
      </c>
      <c r="C234" s="429"/>
      <c r="D234" s="429"/>
      <c r="E234" s="292" t="str">
        <f t="shared" si="12"/>
        <v/>
      </c>
      <c r="F234" s="265" t="str">
        <f t="shared" si="10"/>
        <v>否</v>
      </c>
      <c r="G234" s="154" t="str">
        <f t="shared" si="11"/>
        <v>项</v>
      </c>
    </row>
    <row r="235" ht="36" customHeight="1" spans="1:7">
      <c r="A235" s="428" t="s">
        <v>493</v>
      </c>
      <c r="B235" s="294" t="s">
        <v>494</v>
      </c>
      <c r="C235" s="429"/>
      <c r="D235" s="429"/>
      <c r="E235" s="292" t="str">
        <f t="shared" si="12"/>
        <v/>
      </c>
      <c r="F235" s="265" t="str">
        <f t="shared" si="10"/>
        <v>否</v>
      </c>
      <c r="G235" s="154" t="str">
        <f t="shared" si="11"/>
        <v>项</v>
      </c>
    </row>
    <row r="236" ht="36" customHeight="1" spans="1:7">
      <c r="A236" s="428" t="s">
        <v>495</v>
      </c>
      <c r="B236" s="294" t="s">
        <v>496</v>
      </c>
      <c r="C236" s="429"/>
      <c r="D236" s="430">
        <v>3</v>
      </c>
      <c r="E236" s="292" t="str">
        <f t="shared" si="12"/>
        <v/>
      </c>
      <c r="F236" s="265" t="str">
        <f t="shared" si="10"/>
        <v>是</v>
      </c>
      <c r="G236" s="154" t="str">
        <f t="shared" si="11"/>
        <v>项</v>
      </c>
    </row>
    <row r="237" ht="36" customHeight="1" spans="1:7">
      <c r="A237" s="428" t="s">
        <v>497</v>
      </c>
      <c r="B237" s="294" t="s">
        <v>241</v>
      </c>
      <c r="C237" s="429"/>
      <c r="D237" s="432"/>
      <c r="E237" s="292" t="str">
        <f t="shared" si="12"/>
        <v/>
      </c>
      <c r="F237" s="265" t="str">
        <f t="shared" si="10"/>
        <v>否</v>
      </c>
      <c r="G237" s="154" t="str">
        <f t="shared" si="11"/>
        <v>项</v>
      </c>
    </row>
    <row r="238" ht="36" customHeight="1" spans="1:7">
      <c r="A238" s="428" t="s">
        <v>498</v>
      </c>
      <c r="B238" s="294" t="s">
        <v>499</v>
      </c>
      <c r="C238" s="429">
        <v>8</v>
      </c>
      <c r="D238" s="432"/>
      <c r="E238" s="292">
        <f t="shared" si="12"/>
        <v>-1</v>
      </c>
      <c r="F238" s="265" t="str">
        <f t="shared" si="10"/>
        <v>是</v>
      </c>
      <c r="G238" s="154" t="str">
        <f t="shared" si="11"/>
        <v>项</v>
      </c>
    </row>
    <row r="239" ht="36" customHeight="1" spans="1:7">
      <c r="A239" s="428" t="s">
        <v>500</v>
      </c>
      <c r="B239" s="294" t="s">
        <v>501</v>
      </c>
      <c r="C239" s="429"/>
      <c r="D239" s="432"/>
      <c r="E239" s="292" t="str">
        <f t="shared" si="12"/>
        <v/>
      </c>
      <c r="F239" s="265" t="str">
        <f t="shared" si="10"/>
        <v>否</v>
      </c>
      <c r="G239" s="154" t="str">
        <f t="shared" si="11"/>
        <v>项</v>
      </c>
    </row>
    <row r="240" ht="36" customHeight="1" spans="1:7">
      <c r="A240" s="428" t="s">
        <v>502</v>
      </c>
      <c r="B240" s="294" t="s">
        <v>503</v>
      </c>
      <c r="C240" s="429"/>
      <c r="D240" s="432"/>
      <c r="E240" s="292" t="str">
        <f t="shared" si="12"/>
        <v/>
      </c>
      <c r="F240" s="265" t="str">
        <f t="shared" si="10"/>
        <v>否</v>
      </c>
      <c r="G240" s="154" t="str">
        <f t="shared" si="11"/>
        <v>项</v>
      </c>
    </row>
    <row r="241" ht="36" customHeight="1" spans="1:7">
      <c r="A241" s="428" t="s">
        <v>504</v>
      </c>
      <c r="B241" s="294" t="s">
        <v>505</v>
      </c>
      <c r="C241" s="429"/>
      <c r="D241" s="432">
        <v>0</v>
      </c>
      <c r="E241" s="292" t="str">
        <f t="shared" si="12"/>
        <v/>
      </c>
      <c r="F241" s="265" t="str">
        <f t="shared" si="10"/>
        <v>否</v>
      </c>
      <c r="G241" s="154" t="str">
        <f t="shared" si="11"/>
        <v>项</v>
      </c>
    </row>
    <row r="242" ht="36" customHeight="1" spans="1:7">
      <c r="A242" s="428" t="s">
        <v>506</v>
      </c>
      <c r="B242" s="294" t="s">
        <v>507</v>
      </c>
      <c r="C242" s="429">
        <v>1</v>
      </c>
      <c r="D242" s="430">
        <v>5</v>
      </c>
      <c r="E242" s="292">
        <f t="shared" si="12"/>
        <v>4</v>
      </c>
      <c r="F242" s="265" t="str">
        <f t="shared" si="10"/>
        <v>是</v>
      </c>
      <c r="G242" s="154" t="str">
        <f t="shared" si="11"/>
        <v>项</v>
      </c>
    </row>
    <row r="243" ht="36" customHeight="1" spans="1:7">
      <c r="A243" s="428" t="s">
        <v>508</v>
      </c>
      <c r="B243" s="294" t="s">
        <v>509</v>
      </c>
      <c r="C243" s="429">
        <v>1</v>
      </c>
      <c r="D243" s="430">
        <v>13</v>
      </c>
      <c r="E243" s="292">
        <f t="shared" si="12"/>
        <v>12</v>
      </c>
      <c r="F243" s="265" t="str">
        <f t="shared" si="10"/>
        <v>是</v>
      </c>
      <c r="G243" s="154" t="str">
        <f t="shared" si="11"/>
        <v>项</v>
      </c>
    </row>
    <row r="244" ht="36" customHeight="1" spans="1:7">
      <c r="A244" s="428" t="s">
        <v>510</v>
      </c>
      <c r="B244" s="294" t="s">
        <v>158</v>
      </c>
      <c r="C244" s="429">
        <v>160</v>
      </c>
      <c r="D244" s="430">
        <v>146</v>
      </c>
      <c r="E244" s="292">
        <f t="shared" si="12"/>
        <v>-0.088</v>
      </c>
      <c r="F244" s="265" t="str">
        <f t="shared" si="10"/>
        <v>是</v>
      </c>
      <c r="G244" s="154" t="str">
        <f t="shared" si="11"/>
        <v>项</v>
      </c>
    </row>
    <row r="245" ht="36" customHeight="1" spans="1:7">
      <c r="A245" s="428" t="s">
        <v>511</v>
      </c>
      <c r="B245" s="294" t="s">
        <v>512</v>
      </c>
      <c r="C245" s="429">
        <v>9</v>
      </c>
      <c r="D245" s="430">
        <v>3</v>
      </c>
      <c r="E245" s="292">
        <f t="shared" si="12"/>
        <v>-0.667</v>
      </c>
      <c r="F245" s="265" t="str">
        <f t="shared" si="10"/>
        <v>是</v>
      </c>
      <c r="G245" s="154" t="str">
        <f t="shared" si="11"/>
        <v>项</v>
      </c>
    </row>
    <row r="246" ht="36" customHeight="1" spans="1:6">
      <c r="A246" s="295">
        <v>20139</v>
      </c>
      <c r="B246" s="290" t="s">
        <v>513</v>
      </c>
      <c r="C246" s="429">
        <f>SUM(C247:C252)</f>
        <v>0</v>
      </c>
      <c r="D246" s="429">
        <f>SUM(D247:D252)</f>
        <v>219</v>
      </c>
      <c r="E246" s="292"/>
      <c r="F246" s="265"/>
    </row>
    <row r="247" ht="36" customHeight="1" spans="1:6">
      <c r="A247" s="295">
        <v>2013901</v>
      </c>
      <c r="B247" s="294" t="s">
        <v>514</v>
      </c>
      <c r="C247" s="429"/>
      <c r="D247" s="430">
        <v>154</v>
      </c>
      <c r="E247" s="292"/>
      <c r="F247" s="265"/>
    </row>
    <row r="248" ht="36" customHeight="1" spans="1:6">
      <c r="A248" s="295">
        <v>2013902</v>
      </c>
      <c r="B248" s="294" t="s">
        <v>515</v>
      </c>
      <c r="C248" s="429"/>
      <c r="D248" s="429"/>
      <c r="E248" s="292"/>
      <c r="F248" s="265"/>
    </row>
    <row r="249" ht="36" customHeight="1" spans="1:6">
      <c r="A249" s="295">
        <v>2013903</v>
      </c>
      <c r="B249" s="294" t="s">
        <v>516</v>
      </c>
      <c r="C249" s="429"/>
      <c r="D249" s="429"/>
      <c r="E249" s="292"/>
      <c r="F249" s="265"/>
    </row>
    <row r="250" ht="36" customHeight="1" spans="1:6">
      <c r="A250" s="295">
        <v>2013904</v>
      </c>
      <c r="B250" s="294" t="s">
        <v>517</v>
      </c>
      <c r="C250" s="429"/>
      <c r="D250" s="430">
        <v>12</v>
      </c>
      <c r="E250" s="292"/>
      <c r="F250" s="265"/>
    </row>
    <row r="251" ht="36" customHeight="1" spans="1:6">
      <c r="A251" s="295">
        <v>2013950</v>
      </c>
      <c r="B251" s="294" t="s">
        <v>518</v>
      </c>
      <c r="C251" s="429"/>
      <c r="D251" s="430">
        <v>53</v>
      </c>
      <c r="E251" s="292"/>
      <c r="F251" s="265"/>
    </row>
    <row r="252" ht="36" customHeight="1" spans="1:6">
      <c r="A252" s="295">
        <v>2013999</v>
      </c>
      <c r="B252" s="294" t="s">
        <v>519</v>
      </c>
      <c r="C252" s="429"/>
      <c r="D252" s="430"/>
      <c r="E252" s="292"/>
      <c r="F252" s="265"/>
    </row>
    <row r="253" ht="36" customHeight="1" spans="1:7">
      <c r="A253" s="434">
        <v>20140</v>
      </c>
      <c r="B253" s="290" t="s">
        <v>520</v>
      </c>
      <c r="C253" s="429">
        <f>SUM(C254:C258)</f>
        <v>152</v>
      </c>
      <c r="D253" s="429">
        <f>SUM(D254:D258)</f>
        <v>17</v>
      </c>
      <c r="E253" s="292"/>
      <c r="F253" s="265" t="str">
        <f t="shared" ref="F253:F272" si="13">IF(LEN(A253)=3,"是",IF(B253&lt;&gt;"",IF(SUM(C253:D253)&lt;&gt;0,"是","否"),"是"))</f>
        <v>是</v>
      </c>
      <c r="G253" s="154" t="str">
        <f t="shared" ref="G253:G272" si="14">IF(LEN(A253)=3,"类",IF(LEN(A253)=5,"款","项"))</f>
        <v>款</v>
      </c>
    </row>
    <row r="254" ht="36" customHeight="1" spans="1:7">
      <c r="A254" s="434">
        <v>2014001</v>
      </c>
      <c r="B254" s="294" t="s">
        <v>514</v>
      </c>
      <c r="C254" s="429">
        <v>128</v>
      </c>
      <c r="D254" s="432"/>
      <c r="E254" s="292"/>
      <c r="F254" s="265" t="str">
        <f t="shared" si="13"/>
        <v>是</v>
      </c>
      <c r="G254" s="154" t="str">
        <f t="shared" si="14"/>
        <v>项</v>
      </c>
    </row>
    <row r="255" ht="36" customHeight="1" spans="1:7">
      <c r="A255" s="434">
        <v>2014002</v>
      </c>
      <c r="B255" s="294" t="s">
        <v>515</v>
      </c>
      <c r="C255" s="429"/>
      <c r="D255" s="432"/>
      <c r="E255" s="292"/>
      <c r="F255" s="265" t="str">
        <f t="shared" si="13"/>
        <v>否</v>
      </c>
      <c r="G255" s="154" t="str">
        <f t="shared" si="14"/>
        <v>项</v>
      </c>
    </row>
    <row r="256" ht="36" customHeight="1" spans="1:7">
      <c r="A256" s="434">
        <v>2014003</v>
      </c>
      <c r="B256" s="294" t="s">
        <v>516</v>
      </c>
      <c r="C256" s="429"/>
      <c r="D256" s="432"/>
      <c r="E256" s="292"/>
      <c r="F256" s="265" t="str">
        <f t="shared" si="13"/>
        <v>否</v>
      </c>
      <c r="G256" s="154" t="str">
        <f t="shared" si="14"/>
        <v>项</v>
      </c>
    </row>
    <row r="257" ht="36" customHeight="1" spans="1:7">
      <c r="A257" s="434">
        <v>2014004</v>
      </c>
      <c r="B257" s="294" t="s">
        <v>521</v>
      </c>
      <c r="C257" s="429">
        <v>24</v>
      </c>
      <c r="D257" s="430">
        <v>17</v>
      </c>
      <c r="E257" s="292"/>
      <c r="F257" s="265" t="str">
        <f t="shared" si="13"/>
        <v>是</v>
      </c>
      <c r="G257" s="154" t="str">
        <f t="shared" si="14"/>
        <v>项</v>
      </c>
    </row>
    <row r="258" ht="36" customHeight="1" spans="1:7">
      <c r="A258" s="434">
        <v>2014099</v>
      </c>
      <c r="B258" s="294" t="s">
        <v>522</v>
      </c>
      <c r="C258" s="429"/>
      <c r="D258" s="432"/>
      <c r="E258" s="292"/>
      <c r="F258" s="265" t="str">
        <f t="shared" si="13"/>
        <v>否</v>
      </c>
      <c r="G258" s="154" t="str">
        <f t="shared" si="14"/>
        <v>项</v>
      </c>
    </row>
    <row r="259" ht="36" customHeight="1" spans="1:7">
      <c r="A259" s="426" t="s">
        <v>523</v>
      </c>
      <c r="B259" s="290" t="s">
        <v>524</v>
      </c>
      <c r="C259" s="427">
        <f>SUM(C260:C261)</f>
        <v>5</v>
      </c>
      <c r="D259" s="427">
        <f>SUM(D260:D261)</f>
        <v>5</v>
      </c>
      <c r="E259" s="292">
        <f t="shared" ref="E259:E278" si="15">IF(C259&gt;0,D259/C259-1,IF(C259&lt;0,-(D259/C259-1),""))</f>
        <v>0</v>
      </c>
      <c r="F259" s="265" t="str">
        <f t="shared" si="13"/>
        <v>是</v>
      </c>
      <c r="G259" s="154" t="str">
        <f t="shared" si="14"/>
        <v>款</v>
      </c>
    </row>
    <row r="260" ht="36" customHeight="1" spans="1:7">
      <c r="A260" s="428" t="s">
        <v>525</v>
      </c>
      <c r="B260" s="294" t="s">
        <v>526</v>
      </c>
      <c r="C260" s="432"/>
      <c r="D260" s="432"/>
      <c r="E260" s="292" t="str">
        <f t="shared" si="15"/>
        <v/>
      </c>
      <c r="F260" s="265" t="str">
        <f t="shared" si="13"/>
        <v>否</v>
      </c>
      <c r="G260" s="154" t="str">
        <f t="shared" si="14"/>
        <v>项</v>
      </c>
    </row>
    <row r="261" ht="36" customHeight="1" spans="1:7">
      <c r="A261" s="428" t="s">
        <v>527</v>
      </c>
      <c r="B261" s="294" t="s">
        <v>528</v>
      </c>
      <c r="C261" s="429">
        <v>5</v>
      </c>
      <c r="D261" s="430">
        <v>5</v>
      </c>
      <c r="E261" s="292">
        <f t="shared" si="15"/>
        <v>0</v>
      </c>
      <c r="F261" s="265" t="str">
        <f t="shared" si="13"/>
        <v>是</v>
      </c>
      <c r="G261" s="154" t="str">
        <f t="shared" si="14"/>
        <v>项</v>
      </c>
    </row>
    <row r="262" ht="36" customHeight="1" spans="1:7">
      <c r="A262" s="435" t="s">
        <v>529</v>
      </c>
      <c r="B262" s="436" t="s">
        <v>530</v>
      </c>
      <c r="C262" s="437"/>
      <c r="D262" s="437"/>
      <c r="E262" s="292" t="str">
        <f t="shared" si="15"/>
        <v/>
      </c>
      <c r="F262" s="265" t="str">
        <f t="shared" si="13"/>
        <v>否</v>
      </c>
      <c r="G262" s="154" t="str">
        <f t="shared" si="14"/>
        <v>项</v>
      </c>
    </row>
    <row r="263" ht="36" customHeight="1" spans="1:7">
      <c r="A263" s="426" t="s">
        <v>72</v>
      </c>
      <c r="B263" s="290" t="s">
        <v>73</v>
      </c>
      <c r="C263" s="427"/>
      <c r="D263" s="427"/>
      <c r="E263" s="292" t="str">
        <f t="shared" si="15"/>
        <v/>
      </c>
      <c r="F263" s="265" t="str">
        <f t="shared" si="13"/>
        <v>是</v>
      </c>
      <c r="G263" s="154" t="str">
        <f t="shared" si="14"/>
        <v>类</v>
      </c>
    </row>
    <row r="264" ht="36" customHeight="1" spans="1:7">
      <c r="A264" s="426" t="s">
        <v>531</v>
      </c>
      <c r="B264" s="290" t="s">
        <v>532</v>
      </c>
      <c r="C264" s="427">
        <v>0</v>
      </c>
      <c r="D264" s="427">
        <v>0</v>
      </c>
      <c r="E264" s="292" t="str">
        <f t="shared" si="15"/>
        <v/>
      </c>
      <c r="F264" s="265" t="str">
        <f t="shared" si="13"/>
        <v>否</v>
      </c>
      <c r="G264" s="154" t="str">
        <f t="shared" si="14"/>
        <v>款</v>
      </c>
    </row>
    <row r="265" ht="36" customHeight="1" spans="1:7">
      <c r="A265" s="426" t="s">
        <v>533</v>
      </c>
      <c r="B265" s="290" t="s">
        <v>534</v>
      </c>
      <c r="C265" s="427">
        <v>0</v>
      </c>
      <c r="D265" s="427">
        <v>0</v>
      </c>
      <c r="E265" s="292" t="str">
        <f t="shared" si="15"/>
        <v/>
      </c>
      <c r="F265" s="265" t="str">
        <f t="shared" si="13"/>
        <v>否</v>
      </c>
      <c r="G265" s="154" t="str">
        <f t="shared" si="14"/>
        <v>款</v>
      </c>
    </row>
    <row r="266" ht="36" customHeight="1" spans="1:7">
      <c r="A266" s="426" t="s">
        <v>74</v>
      </c>
      <c r="B266" s="290" t="s">
        <v>75</v>
      </c>
      <c r="C266" s="427">
        <f>SUM(C267,C269,C271,C273,C283)</f>
        <v>138</v>
      </c>
      <c r="D266" s="427">
        <f>SUM(D267,D269,D271,D273,D283)</f>
        <v>309</v>
      </c>
      <c r="E266" s="292">
        <f t="shared" si="15"/>
        <v>1.239</v>
      </c>
      <c r="F266" s="265" t="str">
        <f t="shared" si="13"/>
        <v>是</v>
      </c>
      <c r="G266" s="154" t="str">
        <f t="shared" si="14"/>
        <v>类</v>
      </c>
    </row>
    <row r="267" ht="36" customHeight="1" spans="1:7">
      <c r="A267" s="290" t="s">
        <v>535</v>
      </c>
      <c r="B267" s="290" t="s">
        <v>536</v>
      </c>
      <c r="C267" s="427">
        <f t="shared" ref="C267:C271" si="16">C268</f>
        <v>0</v>
      </c>
      <c r="D267" s="427">
        <f t="shared" ref="D267:D271" si="17">D268</f>
        <v>0</v>
      </c>
      <c r="E267" s="292" t="str">
        <f t="shared" si="15"/>
        <v/>
      </c>
      <c r="F267" s="265" t="str">
        <f t="shared" si="13"/>
        <v>否</v>
      </c>
      <c r="G267" s="154" t="str">
        <f t="shared" si="14"/>
        <v>款</v>
      </c>
    </row>
    <row r="268" ht="36" customHeight="1" spans="1:7">
      <c r="A268" s="294" t="s">
        <v>537</v>
      </c>
      <c r="B268" s="294" t="s">
        <v>538</v>
      </c>
      <c r="C268" s="432">
        <v>0</v>
      </c>
      <c r="D268" s="432">
        <v>0</v>
      </c>
      <c r="E268" s="292" t="str">
        <f t="shared" si="15"/>
        <v/>
      </c>
      <c r="F268" s="265" t="str">
        <f t="shared" si="13"/>
        <v>否</v>
      </c>
      <c r="G268" s="154" t="str">
        <f t="shared" si="14"/>
        <v>项</v>
      </c>
    </row>
    <row r="269" ht="36" customHeight="1" spans="1:7">
      <c r="A269" s="290" t="s">
        <v>539</v>
      </c>
      <c r="B269" s="290" t="s">
        <v>540</v>
      </c>
      <c r="C269" s="427">
        <f t="shared" si="16"/>
        <v>0</v>
      </c>
      <c r="D269" s="427">
        <f t="shared" si="17"/>
        <v>0</v>
      </c>
      <c r="E269" s="292" t="str">
        <f t="shared" si="15"/>
        <v/>
      </c>
      <c r="F269" s="265" t="str">
        <f t="shared" si="13"/>
        <v>否</v>
      </c>
      <c r="G269" s="154" t="str">
        <f t="shared" si="14"/>
        <v>款</v>
      </c>
    </row>
    <row r="270" ht="36" customHeight="1" spans="1:7">
      <c r="A270" s="294" t="s">
        <v>541</v>
      </c>
      <c r="B270" s="294" t="s">
        <v>542</v>
      </c>
      <c r="C270" s="432">
        <v>0</v>
      </c>
      <c r="D270" s="432">
        <v>0</v>
      </c>
      <c r="E270" s="292" t="str">
        <f t="shared" si="15"/>
        <v/>
      </c>
      <c r="F270" s="265" t="str">
        <f t="shared" si="13"/>
        <v>否</v>
      </c>
      <c r="G270" s="154" t="str">
        <f t="shared" si="14"/>
        <v>项</v>
      </c>
    </row>
    <row r="271" ht="36" customHeight="1" spans="1:7">
      <c r="A271" s="290" t="s">
        <v>543</v>
      </c>
      <c r="B271" s="290" t="s">
        <v>544</v>
      </c>
      <c r="C271" s="427">
        <f t="shared" si="16"/>
        <v>0</v>
      </c>
      <c r="D271" s="427">
        <f t="shared" si="17"/>
        <v>0</v>
      </c>
      <c r="E271" s="292" t="str">
        <f t="shared" si="15"/>
        <v/>
      </c>
      <c r="F271" s="265" t="str">
        <f t="shared" si="13"/>
        <v>否</v>
      </c>
      <c r="G271" s="154" t="str">
        <f t="shared" si="14"/>
        <v>款</v>
      </c>
    </row>
    <row r="272" ht="36" customHeight="1" spans="1:7">
      <c r="A272" s="294" t="s">
        <v>545</v>
      </c>
      <c r="B272" s="294" t="s">
        <v>546</v>
      </c>
      <c r="C272" s="432">
        <v>0</v>
      </c>
      <c r="D272" s="432">
        <v>0</v>
      </c>
      <c r="E272" s="292" t="str">
        <f t="shared" si="15"/>
        <v/>
      </c>
      <c r="F272" s="265" t="str">
        <f t="shared" si="13"/>
        <v>否</v>
      </c>
      <c r="G272" s="154" t="str">
        <f t="shared" si="14"/>
        <v>项</v>
      </c>
    </row>
    <row r="273" ht="36" customHeight="1" spans="1:7">
      <c r="A273" s="426" t="s">
        <v>547</v>
      </c>
      <c r="B273" s="290" t="s">
        <v>548</v>
      </c>
      <c r="C273" s="427">
        <f>SUM(C274:C282)</f>
        <v>136</v>
      </c>
      <c r="D273" s="427">
        <f>SUM(D274:D282)</f>
        <v>309</v>
      </c>
      <c r="E273" s="292">
        <f t="shared" si="15"/>
        <v>1.272</v>
      </c>
      <c r="F273" s="265" t="str">
        <f t="shared" ref="F273:F336" si="18">IF(LEN(A273)=3,"是",IF(B273&lt;&gt;"",IF(SUM(C273:D273)&lt;&gt;0,"是","否"),"是"))</f>
        <v>是</v>
      </c>
      <c r="G273" s="154" t="str">
        <f t="shared" ref="G273:G336" si="19">IF(LEN(A273)=3,"类",IF(LEN(A273)=5,"款","项"))</f>
        <v>款</v>
      </c>
    </row>
    <row r="274" ht="36" customHeight="1" spans="1:7">
      <c r="A274" s="428" t="s">
        <v>549</v>
      </c>
      <c r="B274" s="294" t="s">
        <v>550</v>
      </c>
      <c r="C274" s="429">
        <v>46</v>
      </c>
      <c r="D274" s="429">
        <v>96</v>
      </c>
      <c r="E274" s="292">
        <f t="shared" si="15"/>
        <v>1.087</v>
      </c>
      <c r="F274" s="265" t="str">
        <f t="shared" si="18"/>
        <v>是</v>
      </c>
      <c r="G274" s="154" t="str">
        <f t="shared" si="19"/>
        <v>项</v>
      </c>
    </row>
    <row r="275" ht="36" customHeight="1" spans="1:7">
      <c r="A275" s="428" t="s">
        <v>551</v>
      </c>
      <c r="B275" s="294" t="s">
        <v>552</v>
      </c>
      <c r="C275" s="429"/>
      <c r="D275" s="432">
        <v>0</v>
      </c>
      <c r="E275" s="292" t="str">
        <f t="shared" si="15"/>
        <v/>
      </c>
      <c r="F275" s="265" t="str">
        <f t="shared" si="18"/>
        <v>否</v>
      </c>
      <c r="G275" s="154" t="str">
        <f t="shared" si="19"/>
        <v>项</v>
      </c>
    </row>
    <row r="276" ht="36" customHeight="1" spans="1:7">
      <c r="A276" s="428" t="s">
        <v>553</v>
      </c>
      <c r="B276" s="294" t="s">
        <v>554</v>
      </c>
      <c r="C276" s="429"/>
      <c r="D276" s="432"/>
      <c r="E276" s="292" t="str">
        <f t="shared" si="15"/>
        <v/>
      </c>
      <c r="F276" s="265" t="str">
        <f t="shared" si="18"/>
        <v>否</v>
      </c>
      <c r="G276" s="154" t="str">
        <f t="shared" si="19"/>
        <v>项</v>
      </c>
    </row>
    <row r="277" ht="36" customHeight="1" spans="1:7">
      <c r="A277" s="428" t="s">
        <v>555</v>
      </c>
      <c r="B277" s="294" t="s">
        <v>556</v>
      </c>
      <c r="C277" s="429"/>
      <c r="D277" s="432">
        <v>0</v>
      </c>
      <c r="E277" s="292" t="str">
        <f t="shared" si="15"/>
        <v/>
      </c>
      <c r="F277" s="265" t="str">
        <f t="shared" si="18"/>
        <v>否</v>
      </c>
      <c r="G277" s="154" t="str">
        <f t="shared" si="19"/>
        <v>项</v>
      </c>
    </row>
    <row r="278" ht="36" customHeight="1" spans="1:7">
      <c r="A278" s="428" t="s">
        <v>557</v>
      </c>
      <c r="B278" s="294" t="s">
        <v>558</v>
      </c>
      <c r="C278" s="429"/>
      <c r="D278" s="432">
        <v>0</v>
      </c>
      <c r="E278" s="292" t="str">
        <f t="shared" si="15"/>
        <v/>
      </c>
      <c r="F278" s="265" t="str">
        <f t="shared" si="18"/>
        <v>否</v>
      </c>
      <c r="G278" s="154" t="str">
        <f t="shared" si="19"/>
        <v>项</v>
      </c>
    </row>
    <row r="279" ht="36" customHeight="1" spans="1:7">
      <c r="A279" s="428" t="s">
        <v>559</v>
      </c>
      <c r="B279" s="294" t="s">
        <v>560</v>
      </c>
      <c r="C279" s="429"/>
      <c r="D279" s="432">
        <v>0</v>
      </c>
      <c r="E279" s="292" t="str">
        <f t="shared" ref="E279:E340" si="20">IF(C279&gt;0,D279/C279-1,IF(C279&lt;0,-(D279/C279-1),""))</f>
        <v/>
      </c>
      <c r="F279" s="265" t="str">
        <f t="shared" si="18"/>
        <v>否</v>
      </c>
      <c r="G279" s="154" t="str">
        <f t="shared" si="19"/>
        <v>项</v>
      </c>
    </row>
    <row r="280" ht="36" customHeight="1" spans="1:7">
      <c r="A280" s="428" t="s">
        <v>561</v>
      </c>
      <c r="B280" s="294" t="s">
        <v>562</v>
      </c>
      <c r="C280" s="429">
        <v>58</v>
      </c>
      <c r="D280" s="429">
        <v>157</v>
      </c>
      <c r="E280" s="292">
        <f t="shared" si="20"/>
        <v>1.707</v>
      </c>
      <c r="F280" s="265" t="str">
        <f t="shared" si="18"/>
        <v>是</v>
      </c>
      <c r="G280" s="154" t="str">
        <f t="shared" si="19"/>
        <v>项</v>
      </c>
    </row>
    <row r="281" ht="36" customHeight="1" spans="1:7">
      <c r="A281" s="428" t="s">
        <v>563</v>
      </c>
      <c r="B281" s="294" t="s">
        <v>564</v>
      </c>
      <c r="C281" s="429"/>
      <c r="D281" s="432">
        <v>0</v>
      </c>
      <c r="E281" s="292" t="str">
        <f t="shared" si="20"/>
        <v/>
      </c>
      <c r="F281" s="265" t="str">
        <f t="shared" si="18"/>
        <v>否</v>
      </c>
      <c r="G281" s="154" t="str">
        <f t="shared" si="19"/>
        <v>项</v>
      </c>
    </row>
    <row r="282" ht="36" customHeight="1" spans="1:7">
      <c r="A282" s="428" t="s">
        <v>565</v>
      </c>
      <c r="B282" s="294" t="s">
        <v>566</v>
      </c>
      <c r="C282" s="429">
        <v>32</v>
      </c>
      <c r="D282" s="429">
        <v>56</v>
      </c>
      <c r="E282" s="292">
        <f t="shared" si="20"/>
        <v>0.75</v>
      </c>
      <c r="F282" s="265" t="str">
        <f t="shared" si="18"/>
        <v>是</v>
      </c>
      <c r="G282" s="154" t="str">
        <f t="shared" si="19"/>
        <v>项</v>
      </c>
    </row>
    <row r="283" ht="36" customHeight="1" spans="1:7">
      <c r="A283" s="426" t="s">
        <v>567</v>
      </c>
      <c r="B283" s="290" t="s">
        <v>568</v>
      </c>
      <c r="C283" s="427">
        <f>SUM(C284)</f>
        <v>2</v>
      </c>
      <c r="D283" s="427">
        <f>SUM(D284)</f>
        <v>0</v>
      </c>
      <c r="E283" s="292">
        <f t="shared" si="20"/>
        <v>-1</v>
      </c>
      <c r="F283" s="265" t="str">
        <f t="shared" si="18"/>
        <v>是</v>
      </c>
      <c r="G283" s="154" t="str">
        <f t="shared" si="19"/>
        <v>款</v>
      </c>
    </row>
    <row r="284" ht="36" customHeight="1" spans="1:7">
      <c r="A284" s="294" t="s">
        <v>569</v>
      </c>
      <c r="B284" s="294" t="s">
        <v>570</v>
      </c>
      <c r="C284" s="429">
        <v>2</v>
      </c>
      <c r="D284" s="432"/>
      <c r="E284" s="292">
        <f t="shared" si="20"/>
        <v>-1</v>
      </c>
      <c r="F284" s="265" t="str">
        <f t="shared" si="18"/>
        <v>是</v>
      </c>
      <c r="G284" s="154" t="str">
        <f t="shared" si="19"/>
        <v>项</v>
      </c>
    </row>
    <row r="285" ht="36" customHeight="1" spans="1:7">
      <c r="A285" s="435" t="s">
        <v>571</v>
      </c>
      <c r="B285" s="436" t="s">
        <v>530</v>
      </c>
      <c r="C285" s="437"/>
      <c r="D285" s="437"/>
      <c r="E285" s="292" t="str">
        <f t="shared" si="20"/>
        <v/>
      </c>
      <c r="F285" s="265" t="str">
        <f t="shared" si="18"/>
        <v>否</v>
      </c>
      <c r="G285" s="154" t="str">
        <f t="shared" si="19"/>
        <v>项</v>
      </c>
    </row>
    <row r="286" ht="36" customHeight="1" spans="1:7">
      <c r="A286" s="426" t="s">
        <v>76</v>
      </c>
      <c r="B286" s="290" t="s">
        <v>77</v>
      </c>
      <c r="C286" s="427">
        <f>SUM(C287,C290,C301,C308,C316,C325,C341,C351,C361,C369,C375)</f>
        <v>5295</v>
      </c>
      <c r="D286" s="427">
        <f>SUM(D287,D290,D301,D308,D316,D325,D341,D351,D361,D369,D375)</f>
        <v>5495</v>
      </c>
      <c r="E286" s="292">
        <f t="shared" si="20"/>
        <v>0.038</v>
      </c>
      <c r="F286" s="265" t="str">
        <f t="shared" si="18"/>
        <v>是</v>
      </c>
      <c r="G286" s="154" t="str">
        <f t="shared" si="19"/>
        <v>类</v>
      </c>
    </row>
    <row r="287" ht="36" customHeight="1" spans="1:7">
      <c r="A287" s="426" t="s">
        <v>572</v>
      </c>
      <c r="B287" s="290" t="s">
        <v>573</v>
      </c>
      <c r="C287" s="427">
        <f>SUM(C288:C289)</f>
        <v>0</v>
      </c>
      <c r="D287" s="427">
        <f>SUM(D288:D289)</f>
        <v>0</v>
      </c>
      <c r="E287" s="292" t="str">
        <f t="shared" si="20"/>
        <v/>
      </c>
      <c r="F287" s="265" t="str">
        <f t="shared" si="18"/>
        <v>否</v>
      </c>
      <c r="G287" s="154" t="str">
        <f t="shared" si="19"/>
        <v>款</v>
      </c>
    </row>
    <row r="288" ht="36" customHeight="1" spans="1:7">
      <c r="A288" s="428" t="s">
        <v>574</v>
      </c>
      <c r="B288" s="294" t="s">
        <v>575</v>
      </c>
      <c r="C288" s="432"/>
      <c r="D288" s="432"/>
      <c r="E288" s="292" t="str">
        <f t="shared" si="20"/>
        <v/>
      </c>
      <c r="F288" s="265" t="str">
        <f t="shared" si="18"/>
        <v>否</v>
      </c>
      <c r="G288" s="154" t="str">
        <f t="shared" si="19"/>
        <v>项</v>
      </c>
    </row>
    <row r="289" ht="36" customHeight="1" spans="1:7">
      <c r="A289" s="428" t="s">
        <v>576</v>
      </c>
      <c r="B289" s="294" t="s">
        <v>577</v>
      </c>
      <c r="C289" s="432"/>
      <c r="D289" s="432"/>
      <c r="E289" s="292" t="str">
        <f t="shared" si="20"/>
        <v/>
      </c>
      <c r="F289" s="265" t="str">
        <f t="shared" si="18"/>
        <v>否</v>
      </c>
      <c r="G289" s="154" t="str">
        <f t="shared" si="19"/>
        <v>项</v>
      </c>
    </row>
    <row r="290" ht="36" customHeight="1" spans="1:7">
      <c r="A290" s="426" t="s">
        <v>578</v>
      </c>
      <c r="B290" s="290" t="s">
        <v>579</v>
      </c>
      <c r="C290" s="427">
        <f>SUM(C291:C300)</f>
        <v>4407</v>
      </c>
      <c r="D290" s="427">
        <f>SUM(D291:D300)</f>
        <v>4555</v>
      </c>
      <c r="E290" s="292">
        <f t="shared" si="20"/>
        <v>0.034</v>
      </c>
      <c r="F290" s="265" t="str">
        <f t="shared" si="18"/>
        <v>是</v>
      </c>
      <c r="G290" s="154" t="str">
        <f t="shared" si="19"/>
        <v>款</v>
      </c>
    </row>
    <row r="291" ht="36" customHeight="1" spans="1:7">
      <c r="A291" s="428" t="s">
        <v>580</v>
      </c>
      <c r="B291" s="294" t="s">
        <v>140</v>
      </c>
      <c r="C291" s="429">
        <v>3300</v>
      </c>
      <c r="D291" s="429">
        <v>2962</v>
      </c>
      <c r="E291" s="292">
        <f t="shared" si="20"/>
        <v>-0.102</v>
      </c>
      <c r="F291" s="265" t="str">
        <f t="shared" si="18"/>
        <v>是</v>
      </c>
      <c r="G291" s="154" t="str">
        <f t="shared" si="19"/>
        <v>项</v>
      </c>
    </row>
    <row r="292" ht="36" customHeight="1" spans="1:7">
      <c r="A292" s="428" t="s">
        <v>581</v>
      </c>
      <c r="B292" s="294" t="s">
        <v>142</v>
      </c>
      <c r="C292" s="429">
        <v>1000</v>
      </c>
      <c r="D292" s="429">
        <v>1058</v>
      </c>
      <c r="E292" s="292">
        <f t="shared" si="20"/>
        <v>0.058</v>
      </c>
      <c r="F292" s="265" t="str">
        <f t="shared" si="18"/>
        <v>是</v>
      </c>
      <c r="G292" s="154" t="str">
        <f t="shared" si="19"/>
        <v>项</v>
      </c>
    </row>
    <row r="293" ht="36" customHeight="1" spans="1:7">
      <c r="A293" s="428" t="s">
        <v>582</v>
      </c>
      <c r="B293" s="294" t="s">
        <v>144</v>
      </c>
      <c r="C293" s="429"/>
      <c r="D293" s="429"/>
      <c r="E293" s="292" t="str">
        <f t="shared" si="20"/>
        <v/>
      </c>
      <c r="F293" s="265" t="str">
        <f t="shared" si="18"/>
        <v>否</v>
      </c>
      <c r="G293" s="154" t="str">
        <f t="shared" si="19"/>
        <v>项</v>
      </c>
    </row>
    <row r="294" ht="36" customHeight="1" spans="1:7">
      <c r="A294" s="428" t="s">
        <v>583</v>
      </c>
      <c r="B294" s="294" t="s">
        <v>241</v>
      </c>
      <c r="C294" s="429">
        <v>1</v>
      </c>
      <c r="D294" s="429"/>
      <c r="E294" s="292">
        <f t="shared" si="20"/>
        <v>-1</v>
      </c>
      <c r="F294" s="265" t="str">
        <f t="shared" si="18"/>
        <v>是</v>
      </c>
      <c r="G294" s="154" t="str">
        <f t="shared" si="19"/>
        <v>项</v>
      </c>
    </row>
    <row r="295" ht="36" customHeight="1" spans="1:7">
      <c r="A295" s="428" t="s">
        <v>584</v>
      </c>
      <c r="B295" s="294" t="s">
        <v>585</v>
      </c>
      <c r="C295" s="429">
        <v>75</v>
      </c>
      <c r="D295" s="429">
        <v>490</v>
      </c>
      <c r="E295" s="292">
        <f t="shared" si="20"/>
        <v>5.533</v>
      </c>
      <c r="F295" s="265" t="str">
        <f t="shared" si="18"/>
        <v>是</v>
      </c>
      <c r="G295" s="154" t="str">
        <f t="shared" si="19"/>
        <v>项</v>
      </c>
    </row>
    <row r="296" ht="36" customHeight="1" spans="1:7">
      <c r="A296" s="428" t="s">
        <v>586</v>
      </c>
      <c r="B296" s="294" t="s">
        <v>587</v>
      </c>
      <c r="C296" s="429"/>
      <c r="D296" s="432"/>
      <c r="E296" s="292" t="str">
        <f t="shared" si="20"/>
        <v/>
      </c>
      <c r="F296" s="265" t="str">
        <f t="shared" si="18"/>
        <v>否</v>
      </c>
      <c r="G296" s="154" t="str">
        <f t="shared" si="19"/>
        <v>项</v>
      </c>
    </row>
    <row r="297" ht="36" customHeight="1" spans="1:7">
      <c r="A297" s="428" t="s">
        <v>588</v>
      </c>
      <c r="B297" s="294" t="s">
        <v>589</v>
      </c>
      <c r="C297" s="429"/>
      <c r="D297" s="432"/>
      <c r="E297" s="292" t="str">
        <f t="shared" si="20"/>
        <v/>
      </c>
      <c r="F297" s="265" t="str">
        <f t="shared" si="18"/>
        <v>否</v>
      </c>
      <c r="G297" s="154" t="str">
        <f t="shared" si="19"/>
        <v>项</v>
      </c>
    </row>
    <row r="298" ht="36" customHeight="1" spans="1:7">
      <c r="A298" s="428" t="s">
        <v>590</v>
      </c>
      <c r="B298" s="294" t="s">
        <v>591</v>
      </c>
      <c r="C298" s="429">
        <v>1</v>
      </c>
      <c r="D298" s="432"/>
      <c r="E298" s="292">
        <f t="shared" si="20"/>
        <v>-1</v>
      </c>
      <c r="F298" s="265" t="str">
        <f t="shared" si="18"/>
        <v>是</v>
      </c>
      <c r="G298" s="154" t="str">
        <f t="shared" si="19"/>
        <v>项</v>
      </c>
    </row>
    <row r="299" ht="36" customHeight="1" spans="1:7">
      <c r="A299" s="428" t="s">
        <v>592</v>
      </c>
      <c r="B299" s="294" t="s">
        <v>158</v>
      </c>
      <c r="C299" s="429"/>
      <c r="D299" s="432"/>
      <c r="E299" s="292" t="str">
        <f t="shared" si="20"/>
        <v/>
      </c>
      <c r="F299" s="265" t="str">
        <f t="shared" si="18"/>
        <v>否</v>
      </c>
      <c r="G299" s="154" t="str">
        <f t="shared" si="19"/>
        <v>项</v>
      </c>
    </row>
    <row r="300" ht="36" customHeight="1" spans="1:7">
      <c r="A300" s="428" t="s">
        <v>593</v>
      </c>
      <c r="B300" s="294" t="s">
        <v>594</v>
      </c>
      <c r="C300" s="429">
        <v>30</v>
      </c>
      <c r="D300" s="429">
        <v>45</v>
      </c>
      <c r="E300" s="292">
        <f t="shared" si="20"/>
        <v>0.5</v>
      </c>
      <c r="F300" s="265" t="str">
        <f t="shared" si="18"/>
        <v>是</v>
      </c>
      <c r="G300" s="154" t="str">
        <f t="shared" si="19"/>
        <v>项</v>
      </c>
    </row>
    <row r="301" ht="36" customHeight="1" spans="1:7">
      <c r="A301" s="426" t="s">
        <v>595</v>
      </c>
      <c r="B301" s="290" t="s">
        <v>596</v>
      </c>
      <c r="C301" s="427">
        <f>SUM(C302:C307)</f>
        <v>0</v>
      </c>
      <c r="D301" s="427">
        <f>SUM(D302:D307)</f>
        <v>0</v>
      </c>
      <c r="E301" s="292" t="str">
        <f t="shared" si="20"/>
        <v/>
      </c>
      <c r="F301" s="265" t="str">
        <f t="shared" si="18"/>
        <v>否</v>
      </c>
      <c r="G301" s="154" t="str">
        <f t="shared" si="19"/>
        <v>款</v>
      </c>
    </row>
    <row r="302" ht="36" customHeight="1" spans="1:7">
      <c r="A302" s="428" t="s">
        <v>597</v>
      </c>
      <c r="B302" s="294" t="s">
        <v>140</v>
      </c>
      <c r="C302" s="432"/>
      <c r="D302" s="432"/>
      <c r="E302" s="292" t="str">
        <f t="shared" si="20"/>
        <v/>
      </c>
      <c r="F302" s="265" t="str">
        <f t="shared" si="18"/>
        <v>否</v>
      </c>
      <c r="G302" s="154" t="str">
        <f t="shared" si="19"/>
        <v>项</v>
      </c>
    </row>
    <row r="303" ht="36" customHeight="1" spans="1:7">
      <c r="A303" s="428" t="s">
        <v>598</v>
      </c>
      <c r="B303" s="294" t="s">
        <v>142</v>
      </c>
      <c r="C303" s="432">
        <v>0</v>
      </c>
      <c r="D303" s="432">
        <v>0</v>
      </c>
      <c r="E303" s="292" t="str">
        <f t="shared" si="20"/>
        <v/>
      </c>
      <c r="F303" s="265" t="str">
        <f t="shared" si="18"/>
        <v>否</v>
      </c>
      <c r="G303" s="154" t="str">
        <f t="shared" si="19"/>
        <v>项</v>
      </c>
    </row>
    <row r="304" ht="36" customHeight="1" spans="1:7">
      <c r="A304" s="428" t="s">
        <v>599</v>
      </c>
      <c r="B304" s="294" t="s">
        <v>144</v>
      </c>
      <c r="C304" s="432">
        <v>0</v>
      </c>
      <c r="D304" s="432">
        <v>0</v>
      </c>
      <c r="E304" s="292" t="str">
        <f t="shared" si="20"/>
        <v/>
      </c>
      <c r="F304" s="265" t="str">
        <f t="shared" si="18"/>
        <v>否</v>
      </c>
      <c r="G304" s="154" t="str">
        <f t="shared" si="19"/>
        <v>项</v>
      </c>
    </row>
    <row r="305" ht="36" customHeight="1" spans="1:7">
      <c r="A305" s="428" t="s">
        <v>600</v>
      </c>
      <c r="B305" s="294" t="s">
        <v>601</v>
      </c>
      <c r="C305" s="432"/>
      <c r="D305" s="432"/>
      <c r="E305" s="292" t="str">
        <f t="shared" si="20"/>
        <v/>
      </c>
      <c r="F305" s="265" t="str">
        <f t="shared" si="18"/>
        <v>否</v>
      </c>
      <c r="G305" s="154" t="str">
        <f t="shared" si="19"/>
        <v>项</v>
      </c>
    </row>
    <row r="306" ht="36" customHeight="1" spans="1:7">
      <c r="A306" s="428" t="s">
        <v>602</v>
      </c>
      <c r="B306" s="294" t="s">
        <v>158</v>
      </c>
      <c r="C306" s="432"/>
      <c r="D306" s="432"/>
      <c r="E306" s="292" t="str">
        <f t="shared" si="20"/>
        <v/>
      </c>
      <c r="F306" s="265" t="str">
        <f t="shared" si="18"/>
        <v>否</v>
      </c>
      <c r="G306" s="154" t="str">
        <f t="shared" si="19"/>
        <v>项</v>
      </c>
    </row>
    <row r="307" ht="36" customHeight="1" spans="1:7">
      <c r="A307" s="428" t="s">
        <v>603</v>
      </c>
      <c r="B307" s="294" t="s">
        <v>604</v>
      </c>
      <c r="C307" s="432"/>
      <c r="D307" s="432"/>
      <c r="E307" s="292" t="str">
        <f t="shared" si="20"/>
        <v/>
      </c>
      <c r="F307" s="265" t="str">
        <f t="shared" si="18"/>
        <v>否</v>
      </c>
      <c r="G307" s="154" t="str">
        <f t="shared" si="19"/>
        <v>项</v>
      </c>
    </row>
    <row r="308" ht="36" customHeight="1" spans="1:7">
      <c r="A308" s="426" t="s">
        <v>605</v>
      </c>
      <c r="B308" s="290" t="s">
        <v>606</v>
      </c>
      <c r="C308" s="427">
        <f>SUM(C309:C315)</f>
        <v>50</v>
      </c>
      <c r="D308" s="427">
        <f>SUM(D309:D315)</f>
        <v>41</v>
      </c>
      <c r="E308" s="292">
        <f t="shared" si="20"/>
        <v>-0.18</v>
      </c>
      <c r="F308" s="265" t="str">
        <f t="shared" si="18"/>
        <v>是</v>
      </c>
      <c r="G308" s="154" t="str">
        <f t="shared" si="19"/>
        <v>款</v>
      </c>
    </row>
    <row r="309" ht="36" customHeight="1" spans="1:7">
      <c r="A309" s="428" t="s">
        <v>607</v>
      </c>
      <c r="B309" s="294" t="s">
        <v>140</v>
      </c>
      <c r="C309" s="429">
        <v>40</v>
      </c>
      <c r="D309" s="429">
        <v>41</v>
      </c>
      <c r="E309" s="292">
        <f t="shared" si="20"/>
        <v>0.025</v>
      </c>
      <c r="F309" s="265" t="str">
        <f t="shared" si="18"/>
        <v>是</v>
      </c>
      <c r="G309" s="154" t="str">
        <f t="shared" si="19"/>
        <v>项</v>
      </c>
    </row>
    <row r="310" ht="36" customHeight="1" spans="1:7">
      <c r="A310" s="428" t="s">
        <v>608</v>
      </c>
      <c r="B310" s="294" t="s">
        <v>142</v>
      </c>
      <c r="C310" s="429">
        <v>10</v>
      </c>
      <c r="D310" s="432"/>
      <c r="E310" s="292">
        <f t="shared" si="20"/>
        <v>-1</v>
      </c>
      <c r="F310" s="265" t="str">
        <f t="shared" si="18"/>
        <v>是</v>
      </c>
      <c r="G310" s="154" t="str">
        <f t="shared" si="19"/>
        <v>项</v>
      </c>
    </row>
    <row r="311" ht="36" customHeight="1" spans="1:7">
      <c r="A311" s="428" t="s">
        <v>609</v>
      </c>
      <c r="B311" s="294" t="s">
        <v>144</v>
      </c>
      <c r="C311" s="432"/>
      <c r="D311" s="432"/>
      <c r="E311" s="292" t="str">
        <f t="shared" si="20"/>
        <v/>
      </c>
      <c r="F311" s="265" t="str">
        <f t="shared" si="18"/>
        <v>否</v>
      </c>
      <c r="G311" s="154" t="str">
        <f t="shared" si="19"/>
        <v>项</v>
      </c>
    </row>
    <row r="312" ht="36" customHeight="1" spans="1:7">
      <c r="A312" s="428" t="s">
        <v>610</v>
      </c>
      <c r="B312" s="294" t="s">
        <v>611</v>
      </c>
      <c r="C312" s="432"/>
      <c r="D312" s="432"/>
      <c r="E312" s="292" t="str">
        <f t="shared" si="20"/>
        <v/>
      </c>
      <c r="F312" s="265" t="str">
        <f t="shared" si="18"/>
        <v>否</v>
      </c>
      <c r="G312" s="154" t="str">
        <f t="shared" si="19"/>
        <v>项</v>
      </c>
    </row>
    <row r="313" ht="36" customHeight="1" spans="1:7">
      <c r="A313" s="428" t="s">
        <v>612</v>
      </c>
      <c r="B313" s="294" t="s">
        <v>613</v>
      </c>
      <c r="C313" s="432"/>
      <c r="D313" s="432"/>
      <c r="E313" s="292" t="str">
        <f t="shared" si="20"/>
        <v/>
      </c>
      <c r="F313" s="265" t="str">
        <f t="shared" si="18"/>
        <v>否</v>
      </c>
      <c r="G313" s="154" t="str">
        <f t="shared" si="19"/>
        <v>项</v>
      </c>
    </row>
    <row r="314" ht="36" customHeight="1" spans="1:7">
      <c r="A314" s="428" t="s">
        <v>614</v>
      </c>
      <c r="B314" s="294" t="s">
        <v>158</v>
      </c>
      <c r="C314" s="432"/>
      <c r="D314" s="432"/>
      <c r="E314" s="292" t="str">
        <f t="shared" si="20"/>
        <v/>
      </c>
      <c r="F314" s="265" t="str">
        <f t="shared" si="18"/>
        <v>否</v>
      </c>
      <c r="G314" s="154" t="str">
        <f t="shared" si="19"/>
        <v>项</v>
      </c>
    </row>
    <row r="315" ht="36" customHeight="1" spans="1:7">
      <c r="A315" s="428" t="s">
        <v>615</v>
      </c>
      <c r="B315" s="294" t="s">
        <v>616</v>
      </c>
      <c r="C315" s="432"/>
      <c r="D315" s="432"/>
      <c r="E315" s="292" t="str">
        <f t="shared" si="20"/>
        <v/>
      </c>
      <c r="F315" s="265" t="str">
        <f t="shared" si="18"/>
        <v>否</v>
      </c>
      <c r="G315" s="154" t="str">
        <f t="shared" si="19"/>
        <v>项</v>
      </c>
    </row>
    <row r="316" ht="36" customHeight="1" spans="1:7">
      <c r="A316" s="426" t="s">
        <v>617</v>
      </c>
      <c r="B316" s="290" t="s">
        <v>618</v>
      </c>
      <c r="C316" s="427">
        <f>SUM(C317:C324)</f>
        <v>43</v>
      </c>
      <c r="D316" s="427">
        <f>SUM(D317:D324)</f>
        <v>45</v>
      </c>
      <c r="E316" s="292">
        <f t="shared" si="20"/>
        <v>0.047</v>
      </c>
      <c r="F316" s="265" t="str">
        <f t="shared" si="18"/>
        <v>是</v>
      </c>
      <c r="G316" s="154" t="str">
        <f t="shared" si="19"/>
        <v>款</v>
      </c>
    </row>
    <row r="317" ht="36" customHeight="1" spans="1:7">
      <c r="A317" s="428" t="s">
        <v>619</v>
      </c>
      <c r="B317" s="294" t="s">
        <v>140</v>
      </c>
      <c r="C317" s="432"/>
      <c r="D317" s="432"/>
      <c r="E317" s="292" t="str">
        <f t="shared" si="20"/>
        <v/>
      </c>
      <c r="F317" s="265" t="str">
        <f t="shared" si="18"/>
        <v>否</v>
      </c>
      <c r="G317" s="154" t="str">
        <f t="shared" si="19"/>
        <v>项</v>
      </c>
    </row>
    <row r="318" ht="36" customHeight="1" spans="1:7">
      <c r="A318" s="428" t="s">
        <v>620</v>
      </c>
      <c r="B318" s="294" t="s">
        <v>142</v>
      </c>
      <c r="C318" s="432"/>
      <c r="D318" s="432"/>
      <c r="E318" s="292" t="str">
        <f t="shared" si="20"/>
        <v/>
      </c>
      <c r="F318" s="265" t="str">
        <f t="shared" si="18"/>
        <v>否</v>
      </c>
      <c r="G318" s="154" t="str">
        <f t="shared" si="19"/>
        <v>项</v>
      </c>
    </row>
    <row r="319" ht="36" customHeight="1" spans="1:7">
      <c r="A319" s="428" t="s">
        <v>621</v>
      </c>
      <c r="B319" s="294" t="s">
        <v>144</v>
      </c>
      <c r="C319" s="432">
        <v>0</v>
      </c>
      <c r="D319" s="432">
        <v>0</v>
      </c>
      <c r="E319" s="292" t="str">
        <f t="shared" si="20"/>
        <v/>
      </c>
      <c r="F319" s="265" t="str">
        <f t="shared" si="18"/>
        <v>否</v>
      </c>
      <c r="G319" s="154" t="str">
        <f t="shared" si="19"/>
        <v>项</v>
      </c>
    </row>
    <row r="320" ht="36" customHeight="1" spans="1:7">
      <c r="A320" s="428" t="s">
        <v>622</v>
      </c>
      <c r="B320" s="294" t="s">
        <v>623</v>
      </c>
      <c r="C320" s="432"/>
      <c r="D320" s="432"/>
      <c r="E320" s="292" t="str">
        <f t="shared" si="20"/>
        <v/>
      </c>
      <c r="F320" s="265" t="str">
        <f t="shared" si="18"/>
        <v>否</v>
      </c>
      <c r="G320" s="154" t="str">
        <f t="shared" si="19"/>
        <v>项</v>
      </c>
    </row>
    <row r="321" ht="36" customHeight="1" spans="1:7">
      <c r="A321" s="428" t="s">
        <v>624</v>
      </c>
      <c r="B321" s="294" t="s">
        <v>625</v>
      </c>
      <c r="C321" s="432"/>
      <c r="D321" s="432"/>
      <c r="E321" s="292" t="str">
        <f t="shared" si="20"/>
        <v/>
      </c>
      <c r="F321" s="265" t="str">
        <f t="shared" si="18"/>
        <v>否</v>
      </c>
      <c r="G321" s="154" t="str">
        <f t="shared" si="19"/>
        <v>项</v>
      </c>
    </row>
    <row r="322" ht="36" customHeight="1" spans="1:7">
      <c r="A322" s="428" t="s">
        <v>626</v>
      </c>
      <c r="B322" s="294" t="s">
        <v>627</v>
      </c>
      <c r="C322" s="432"/>
      <c r="D322" s="432"/>
      <c r="E322" s="292" t="str">
        <f t="shared" si="20"/>
        <v/>
      </c>
      <c r="F322" s="265" t="str">
        <f t="shared" si="18"/>
        <v>否</v>
      </c>
      <c r="G322" s="154" t="str">
        <f t="shared" si="19"/>
        <v>项</v>
      </c>
    </row>
    <row r="323" ht="36" customHeight="1" spans="1:7">
      <c r="A323" s="428" t="s">
        <v>628</v>
      </c>
      <c r="B323" s="294" t="s">
        <v>158</v>
      </c>
      <c r="C323" s="432"/>
      <c r="D323" s="432"/>
      <c r="E323" s="292" t="str">
        <f t="shared" si="20"/>
        <v/>
      </c>
      <c r="F323" s="265" t="str">
        <f t="shared" si="18"/>
        <v>否</v>
      </c>
      <c r="G323" s="154" t="str">
        <f t="shared" si="19"/>
        <v>项</v>
      </c>
    </row>
    <row r="324" ht="36" customHeight="1" spans="1:7">
      <c r="A324" s="428" t="s">
        <v>629</v>
      </c>
      <c r="B324" s="294" t="s">
        <v>630</v>
      </c>
      <c r="C324" s="429">
        <v>43</v>
      </c>
      <c r="D324" s="429">
        <v>45</v>
      </c>
      <c r="E324" s="292">
        <f t="shared" si="20"/>
        <v>0.047</v>
      </c>
      <c r="F324" s="265" t="str">
        <f t="shared" si="18"/>
        <v>是</v>
      </c>
      <c r="G324" s="154" t="str">
        <f t="shared" si="19"/>
        <v>项</v>
      </c>
    </row>
    <row r="325" ht="36" customHeight="1" spans="1:7">
      <c r="A325" s="426" t="s">
        <v>631</v>
      </c>
      <c r="B325" s="290" t="s">
        <v>632</v>
      </c>
      <c r="C325" s="427">
        <f>SUM(C326:C340)</f>
        <v>735</v>
      </c>
      <c r="D325" s="427">
        <f>SUM(D326:D340)</f>
        <v>777</v>
      </c>
      <c r="E325" s="292">
        <f t="shared" si="20"/>
        <v>0.057</v>
      </c>
      <c r="F325" s="265" t="str">
        <f t="shared" si="18"/>
        <v>是</v>
      </c>
      <c r="G325" s="154" t="str">
        <f t="shared" si="19"/>
        <v>款</v>
      </c>
    </row>
    <row r="326" ht="36" customHeight="1" spans="1:7">
      <c r="A326" s="428" t="s">
        <v>633</v>
      </c>
      <c r="B326" s="294" t="s">
        <v>140</v>
      </c>
      <c r="C326" s="429">
        <v>500</v>
      </c>
      <c r="D326" s="429">
        <v>421</v>
      </c>
      <c r="E326" s="292">
        <f t="shared" si="20"/>
        <v>-0.158</v>
      </c>
      <c r="F326" s="265" t="str">
        <f t="shared" si="18"/>
        <v>是</v>
      </c>
      <c r="G326" s="154" t="str">
        <f t="shared" si="19"/>
        <v>项</v>
      </c>
    </row>
    <row r="327" ht="36" customHeight="1" spans="1:7">
      <c r="A327" s="428" t="s">
        <v>634</v>
      </c>
      <c r="B327" s="294" t="s">
        <v>142</v>
      </c>
      <c r="C327" s="429">
        <v>1</v>
      </c>
      <c r="D327" s="429"/>
      <c r="E327" s="292">
        <f t="shared" si="20"/>
        <v>-1</v>
      </c>
      <c r="F327" s="265" t="str">
        <f t="shared" si="18"/>
        <v>是</v>
      </c>
      <c r="G327" s="154" t="str">
        <f t="shared" si="19"/>
        <v>项</v>
      </c>
    </row>
    <row r="328" ht="36" customHeight="1" spans="1:7">
      <c r="A328" s="428" t="s">
        <v>635</v>
      </c>
      <c r="B328" s="294" t="s">
        <v>144</v>
      </c>
      <c r="C328" s="432">
        <v>0</v>
      </c>
      <c r="D328" s="429"/>
      <c r="E328" s="292" t="str">
        <f t="shared" si="20"/>
        <v/>
      </c>
      <c r="F328" s="265" t="str">
        <f t="shared" si="18"/>
        <v>否</v>
      </c>
      <c r="G328" s="154" t="str">
        <f t="shared" si="19"/>
        <v>项</v>
      </c>
    </row>
    <row r="329" ht="36" customHeight="1" spans="1:7">
      <c r="A329" s="428" t="s">
        <v>636</v>
      </c>
      <c r="B329" s="294" t="s">
        <v>637</v>
      </c>
      <c r="C329" s="429">
        <v>12</v>
      </c>
      <c r="D329" s="429">
        <v>73</v>
      </c>
      <c r="E329" s="292">
        <f t="shared" si="20"/>
        <v>5.083</v>
      </c>
      <c r="F329" s="265" t="str">
        <f t="shared" si="18"/>
        <v>是</v>
      </c>
      <c r="G329" s="154" t="str">
        <f t="shared" si="19"/>
        <v>项</v>
      </c>
    </row>
    <row r="330" ht="36" customHeight="1" spans="1:7">
      <c r="A330" s="428" t="s">
        <v>638</v>
      </c>
      <c r="B330" s="294" t="s">
        <v>639</v>
      </c>
      <c r="C330" s="429">
        <v>1</v>
      </c>
      <c r="D330" s="429">
        <v>16</v>
      </c>
      <c r="E330" s="292">
        <f t="shared" si="20"/>
        <v>15</v>
      </c>
      <c r="F330" s="265" t="str">
        <f t="shared" si="18"/>
        <v>是</v>
      </c>
      <c r="G330" s="154" t="str">
        <f t="shared" si="19"/>
        <v>项</v>
      </c>
    </row>
    <row r="331" ht="36" customHeight="1" spans="1:7">
      <c r="A331" s="438" t="s">
        <v>640</v>
      </c>
      <c r="B331" s="294" t="s">
        <v>641</v>
      </c>
      <c r="C331" s="429">
        <v>82</v>
      </c>
      <c r="D331" s="429">
        <v>70</v>
      </c>
      <c r="E331" s="292">
        <f t="shared" si="20"/>
        <v>-0.146</v>
      </c>
      <c r="F331" s="265" t="str">
        <f t="shared" si="18"/>
        <v>是</v>
      </c>
      <c r="G331" s="154" t="str">
        <f t="shared" si="19"/>
        <v>项</v>
      </c>
    </row>
    <row r="332" ht="36" customHeight="1" spans="1:7">
      <c r="A332" s="438" t="s">
        <v>642</v>
      </c>
      <c r="B332" s="294" t="s">
        <v>643</v>
      </c>
      <c r="C332" s="429">
        <v>42</v>
      </c>
      <c r="D332" s="429">
        <v>68</v>
      </c>
      <c r="E332" s="292">
        <f t="shared" si="20"/>
        <v>0.619</v>
      </c>
      <c r="F332" s="265" t="str">
        <f t="shared" si="18"/>
        <v>是</v>
      </c>
      <c r="G332" s="154" t="str">
        <f t="shared" si="19"/>
        <v>项</v>
      </c>
    </row>
    <row r="333" ht="36" customHeight="1" spans="1:7">
      <c r="A333" s="428" t="s">
        <v>644</v>
      </c>
      <c r="B333" s="294" t="s">
        <v>645</v>
      </c>
      <c r="C333" s="429"/>
      <c r="D333" s="432"/>
      <c r="E333" s="292" t="str">
        <f t="shared" si="20"/>
        <v/>
      </c>
      <c r="F333" s="265" t="str">
        <f t="shared" si="18"/>
        <v>否</v>
      </c>
      <c r="G333" s="154" t="str">
        <f t="shared" si="19"/>
        <v>项</v>
      </c>
    </row>
    <row r="334" ht="36" customHeight="1" spans="1:7">
      <c r="A334" s="428" t="s">
        <v>646</v>
      </c>
      <c r="B334" s="294" t="s">
        <v>647</v>
      </c>
      <c r="C334" s="432">
        <v>0</v>
      </c>
      <c r="D334" s="432">
        <v>0</v>
      </c>
      <c r="E334" s="292" t="str">
        <f t="shared" si="20"/>
        <v/>
      </c>
      <c r="F334" s="265" t="str">
        <f t="shared" si="18"/>
        <v>否</v>
      </c>
      <c r="G334" s="154" t="str">
        <f t="shared" si="19"/>
        <v>项</v>
      </c>
    </row>
    <row r="335" ht="36" customHeight="1" spans="1:7">
      <c r="A335" s="428" t="s">
        <v>648</v>
      </c>
      <c r="B335" s="294" t="s">
        <v>649</v>
      </c>
      <c r="C335" s="429">
        <v>43</v>
      </c>
      <c r="D335" s="429">
        <v>48</v>
      </c>
      <c r="E335" s="292">
        <f t="shared" si="20"/>
        <v>0.116</v>
      </c>
      <c r="F335" s="265" t="str">
        <f t="shared" si="18"/>
        <v>是</v>
      </c>
      <c r="G335" s="154" t="str">
        <f t="shared" si="19"/>
        <v>项</v>
      </c>
    </row>
    <row r="336" ht="36" customHeight="1" spans="1:7">
      <c r="A336" s="428" t="s">
        <v>650</v>
      </c>
      <c r="B336" s="294" t="s">
        <v>651</v>
      </c>
      <c r="C336" s="429"/>
      <c r="D336" s="429"/>
      <c r="E336" s="292" t="str">
        <f t="shared" si="20"/>
        <v/>
      </c>
      <c r="F336" s="265" t="str">
        <f t="shared" si="18"/>
        <v>否</v>
      </c>
      <c r="G336" s="154" t="str">
        <f t="shared" si="19"/>
        <v>项</v>
      </c>
    </row>
    <row r="337" ht="36" customHeight="1" spans="1:7">
      <c r="A337" s="428" t="s">
        <v>652</v>
      </c>
      <c r="B337" s="294" t="s">
        <v>653</v>
      </c>
      <c r="C337" s="432">
        <v>8</v>
      </c>
      <c r="D337" s="432">
        <v>5</v>
      </c>
      <c r="E337" s="292">
        <f t="shared" si="20"/>
        <v>-0.375</v>
      </c>
      <c r="F337" s="265" t="str">
        <f t="shared" ref="F337:F400" si="21">IF(LEN(A337)=3,"是",IF(B337&lt;&gt;"",IF(SUM(C337:D337)&lt;&gt;0,"是","否"),"是"))</f>
        <v>是</v>
      </c>
      <c r="G337" s="154" t="str">
        <f t="shared" ref="G337:G400" si="22">IF(LEN(A337)=3,"类",IF(LEN(A337)=5,"款","项"))</f>
        <v>项</v>
      </c>
    </row>
    <row r="338" ht="36" customHeight="1" spans="1:7">
      <c r="A338" s="428" t="s">
        <v>654</v>
      </c>
      <c r="B338" s="294" t="s">
        <v>241</v>
      </c>
      <c r="C338" s="432"/>
      <c r="D338" s="432"/>
      <c r="E338" s="292" t="str">
        <f t="shared" si="20"/>
        <v/>
      </c>
      <c r="F338" s="265" t="str">
        <f t="shared" si="21"/>
        <v>否</v>
      </c>
      <c r="G338" s="154" t="str">
        <f t="shared" si="22"/>
        <v>项</v>
      </c>
    </row>
    <row r="339" ht="36" customHeight="1" spans="1:7">
      <c r="A339" s="428" t="s">
        <v>655</v>
      </c>
      <c r="B339" s="294" t="s">
        <v>158</v>
      </c>
      <c r="C339" s="429">
        <v>45</v>
      </c>
      <c r="D339" s="429">
        <v>36</v>
      </c>
      <c r="E339" s="292">
        <f t="shared" si="20"/>
        <v>-0.2</v>
      </c>
      <c r="F339" s="265" t="str">
        <f t="shared" si="21"/>
        <v>是</v>
      </c>
      <c r="G339" s="154" t="str">
        <f t="shared" si="22"/>
        <v>项</v>
      </c>
    </row>
    <row r="340" ht="36" customHeight="1" spans="1:7">
      <c r="A340" s="428" t="s">
        <v>656</v>
      </c>
      <c r="B340" s="294" t="s">
        <v>657</v>
      </c>
      <c r="C340" s="429">
        <v>1</v>
      </c>
      <c r="D340" s="429">
        <v>40</v>
      </c>
      <c r="E340" s="292">
        <f t="shared" si="20"/>
        <v>39</v>
      </c>
      <c r="F340" s="265" t="str">
        <f t="shared" si="21"/>
        <v>是</v>
      </c>
      <c r="G340" s="154" t="str">
        <f t="shared" si="22"/>
        <v>项</v>
      </c>
    </row>
    <row r="341" ht="36" customHeight="1" spans="1:7">
      <c r="A341" s="426" t="s">
        <v>658</v>
      </c>
      <c r="B341" s="290" t="s">
        <v>659</v>
      </c>
      <c r="C341" s="427">
        <f>SUM(C342:C350)</f>
        <v>52</v>
      </c>
      <c r="D341" s="427">
        <f>SUM(D342:D350)</f>
        <v>51</v>
      </c>
      <c r="E341" s="292">
        <f t="shared" ref="E341:E404" si="23">IF(C341&gt;0,D341/C341-1,IF(C341&lt;0,-(D341/C341-1),""))</f>
        <v>-0.019</v>
      </c>
      <c r="F341" s="265" t="str">
        <f t="shared" si="21"/>
        <v>是</v>
      </c>
      <c r="G341" s="154" t="str">
        <f t="shared" si="22"/>
        <v>款</v>
      </c>
    </row>
    <row r="342" ht="36" customHeight="1" spans="1:7">
      <c r="A342" s="428" t="s">
        <v>660</v>
      </c>
      <c r="B342" s="294" t="s">
        <v>140</v>
      </c>
      <c r="C342" s="432"/>
      <c r="D342" s="432"/>
      <c r="E342" s="292" t="str">
        <f t="shared" si="23"/>
        <v/>
      </c>
      <c r="F342" s="265" t="str">
        <f t="shared" si="21"/>
        <v>否</v>
      </c>
      <c r="G342" s="154" t="str">
        <f t="shared" si="22"/>
        <v>项</v>
      </c>
    </row>
    <row r="343" ht="36" customHeight="1" spans="1:7">
      <c r="A343" s="428" t="s">
        <v>661</v>
      </c>
      <c r="B343" s="294" t="s">
        <v>142</v>
      </c>
      <c r="C343" s="432">
        <v>0</v>
      </c>
      <c r="D343" s="432">
        <v>0</v>
      </c>
      <c r="E343" s="292" t="str">
        <f t="shared" si="23"/>
        <v/>
      </c>
      <c r="F343" s="265" t="str">
        <f t="shared" si="21"/>
        <v>否</v>
      </c>
      <c r="G343" s="154" t="str">
        <f t="shared" si="22"/>
        <v>项</v>
      </c>
    </row>
    <row r="344" ht="36" customHeight="1" spans="1:7">
      <c r="A344" s="428" t="s">
        <v>662</v>
      </c>
      <c r="B344" s="294" t="s">
        <v>144</v>
      </c>
      <c r="C344" s="432">
        <v>0</v>
      </c>
      <c r="D344" s="432">
        <v>0</v>
      </c>
      <c r="E344" s="292" t="str">
        <f t="shared" si="23"/>
        <v/>
      </c>
      <c r="F344" s="265" t="str">
        <f t="shared" si="21"/>
        <v>否</v>
      </c>
      <c r="G344" s="154" t="str">
        <f t="shared" si="22"/>
        <v>项</v>
      </c>
    </row>
    <row r="345" ht="36" customHeight="1" spans="1:7">
      <c r="A345" s="428" t="s">
        <v>663</v>
      </c>
      <c r="B345" s="294" t="s">
        <v>664</v>
      </c>
      <c r="C345" s="429">
        <v>52</v>
      </c>
      <c r="D345" s="429">
        <v>51</v>
      </c>
      <c r="E345" s="292">
        <f t="shared" si="23"/>
        <v>-0.019</v>
      </c>
      <c r="F345" s="265" t="str">
        <f t="shared" si="21"/>
        <v>是</v>
      </c>
      <c r="G345" s="154" t="str">
        <f t="shared" si="22"/>
        <v>项</v>
      </c>
    </row>
    <row r="346" ht="36" customHeight="1" spans="1:7">
      <c r="A346" s="428" t="s">
        <v>665</v>
      </c>
      <c r="B346" s="294" t="s">
        <v>666</v>
      </c>
      <c r="C346" s="432"/>
      <c r="D346" s="432"/>
      <c r="E346" s="292" t="str">
        <f t="shared" si="23"/>
        <v/>
      </c>
      <c r="F346" s="265" t="str">
        <f t="shared" si="21"/>
        <v>否</v>
      </c>
      <c r="G346" s="154" t="str">
        <f t="shared" si="22"/>
        <v>项</v>
      </c>
    </row>
    <row r="347" ht="36" customHeight="1" spans="1:7">
      <c r="A347" s="428" t="s">
        <v>667</v>
      </c>
      <c r="B347" s="294" t="s">
        <v>668</v>
      </c>
      <c r="C347" s="432"/>
      <c r="D347" s="432"/>
      <c r="E347" s="292" t="str">
        <f t="shared" si="23"/>
        <v/>
      </c>
      <c r="F347" s="265" t="str">
        <f t="shared" si="21"/>
        <v>否</v>
      </c>
      <c r="G347" s="154" t="str">
        <f t="shared" si="22"/>
        <v>项</v>
      </c>
    </row>
    <row r="348" ht="36" customHeight="1" spans="1:7">
      <c r="A348" s="428" t="s">
        <v>669</v>
      </c>
      <c r="B348" s="294" t="s">
        <v>241</v>
      </c>
      <c r="C348" s="432"/>
      <c r="D348" s="432"/>
      <c r="E348" s="292" t="str">
        <f t="shared" si="23"/>
        <v/>
      </c>
      <c r="F348" s="265" t="str">
        <f t="shared" si="21"/>
        <v>否</v>
      </c>
      <c r="G348" s="154" t="str">
        <f t="shared" si="22"/>
        <v>项</v>
      </c>
    </row>
    <row r="349" ht="36" customHeight="1" spans="1:7">
      <c r="A349" s="428" t="s">
        <v>670</v>
      </c>
      <c r="B349" s="294" t="s">
        <v>158</v>
      </c>
      <c r="C349" s="432">
        <v>0</v>
      </c>
      <c r="D349" s="432">
        <v>0</v>
      </c>
      <c r="E349" s="292" t="str">
        <f t="shared" si="23"/>
        <v/>
      </c>
      <c r="F349" s="265" t="str">
        <f t="shared" si="21"/>
        <v>否</v>
      </c>
      <c r="G349" s="154" t="str">
        <f t="shared" si="22"/>
        <v>项</v>
      </c>
    </row>
    <row r="350" ht="36" customHeight="1" spans="1:7">
      <c r="A350" s="428" t="s">
        <v>671</v>
      </c>
      <c r="B350" s="294" t="s">
        <v>672</v>
      </c>
      <c r="C350" s="432"/>
      <c r="D350" s="432"/>
      <c r="E350" s="292" t="str">
        <f t="shared" si="23"/>
        <v/>
      </c>
      <c r="F350" s="265" t="str">
        <f t="shared" si="21"/>
        <v>否</v>
      </c>
      <c r="G350" s="154" t="str">
        <f t="shared" si="22"/>
        <v>项</v>
      </c>
    </row>
    <row r="351" ht="36" customHeight="1" spans="1:7">
      <c r="A351" s="426" t="s">
        <v>673</v>
      </c>
      <c r="B351" s="290" t="s">
        <v>674</v>
      </c>
      <c r="C351" s="427">
        <f>SUM(C352:C360)</f>
        <v>0</v>
      </c>
      <c r="D351" s="427">
        <f>SUM(D352:D360)</f>
        <v>0</v>
      </c>
      <c r="E351" s="292" t="str">
        <f t="shared" si="23"/>
        <v/>
      </c>
      <c r="F351" s="265" t="str">
        <f t="shared" si="21"/>
        <v>否</v>
      </c>
      <c r="G351" s="154" t="str">
        <f t="shared" si="22"/>
        <v>款</v>
      </c>
    </row>
    <row r="352" ht="36" customHeight="1" spans="1:7">
      <c r="A352" s="428" t="s">
        <v>675</v>
      </c>
      <c r="B352" s="294" t="s">
        <v>140</v>
      </c>
      <c r="C352" s="432"/>
      <c r="D352" s="432"/>
      <c r="E352" s="292" t="str">
        <f t="shared" si="23"/>
        <v/>
      </c>
      <c r="F352" s="265" t="str">
        <f t="shared" si="21"/>
        <v>否</v>
      </c>
      <c r="G352" s="154" t="str">
        <f t="shared" si="22"/>
        <v>项</v>
      </c>
    </row>
    <row r="353" ht="36" customHeight="1" spans="1:7">
      <c r="A353" s="428" t="s">
        <v>676</v>
      </c>
      <c r="B353" s="294" t="s">
        <v>142</v>
      </c>
      <c r="C353" s="432">
        <v>0</v>
      </c>
      <c r="D353" s="432">
        <v>0</v>
      </c>
      <c r="E353" s="292" t="str">
        <f t="shared" si="23"/>
        <v/>
      </c>
      <c r="F353" s="265" t="str">
        <f t="shared" si="21"/>
        <v>否</v>
      </c>
      <c r="G353" s="154" t="str">
        <f t="shared" si="22"/>
        <v>项</v>
      </c>
    </row>
    <row r="354" ht="36" customHeight="1" spans="1:7">
      <c r="A354" s="428" t="s">
        <v>677</v>
      </c>
      <c r="B354" s="294" t="s">
        <v>144</v>
      </c>
      <c r="C354" s="432">
        <v>0</v>
      </c>
      <c r="D354" s="432">
        <v>0</v>
      </c>
      <c r="E354" s="292" t="str">
        <f t="shared" si="23"/>
        <v/>
      </c>
      <c r="F354" s="265" t="str">
        <f t="shared" si="21"/>
        <v>否</v>
      </c>
      <c r="G354" s="154" t="str">
        <f t="shared" si="22"/>
        <v>项</v>
      </c>
    </row>
    <row r="355" ht="36" customHeight="1" spans="1:7">
      <c r="A355" s="428" t="s">
        <v>678</v>
      </c>
      <c r="B355" s="294" t="s">
        <v>679</v>
      </c>
      <c r="C355" s="432"/>
      <c r="D355" s="432"/>
      <c r="E355" s="292" t="str">
        <f t="shared" si="23"/>
        <v/>
      </c>
      <c r="F355" s="265" t="str">
        <f t="shared" si="21"/>
        <v>否</v>
      </c>
      <c r="G355" s="154" t="str">
        <f t="shared" si="22"/>
        <v>项</v>
      </c>
    </row>
    <row r="356" ht="36" customHeight="1" spans="1:7">
      <c r="A356" s="428" t="s">
        <v>680</v>
      </c>
      <c r="B356" s="294" t="s">
        <v>681</v>
      </c>
      <c r="C356" s="432"/>
      <c r="D356" s="432"/>
      <c r="E356" s="292" t="str">
        <f t="shared" si="23"/>
        <v/>
      </c>
      <c r="F356" s="265" t="str">
        <f t="shared" si="21"/>
        <v>否</v>
      </c>
      <c r="G356" s="154" t="str">
        <f t="shared" si="22"/>
        <v>项</v>
      </c>
    </row>
    <row r="357" ht="36" customHeight="1" spans="1:7">
      <c r="A357" s="428" t="s">
        <v>682</v>
      </c>
      <c r="B357" s="294" t="s">
        <v>683</v>
      </c>
      <c r="C357" s="432"/>
      <c r="D357" s="432"/>
      <c r="E357" s="292" t="str">
        <f t="shared" si="23"/>
        <v/>
      </c>
      <c r="F357" s="265" t="str">
        <f t="shared" si="21"/>
        <v>否</v>
      </c>
      <c r="G357" s="154" t="str">
        <f t="shared" si="22"/>
        <v>项</v>
      </c>
    </row>
    <row r="358" ht="36" customHeight="1" spans="1:7">
      <c r="A358" s="428" t="s">
        <v>684</v>
      </c>
      <c r="B358" s="294" t="s">
        <v>241</v>
      </c>
      <c r="C358" s="432"/>
      <c r="D358" s="432"/>
      <c r="E358" s="292" t="str">
        <f t="shared" si="23"/>
        <v/>
      </c>
      <c r="F358" s="265" t="str">
        <f t="shared" si="21"/>
        <v>否</v>
      </c>
      <c r="G358" s="154" t="str">
        <f t="shared" si="22"/>
        <v>项</v>
      </c>
    </row>
    <row r="359" ht="36" customHeight="1" spans="1:7">
      <c r="A359" s="428" t="s">
        <v>685</v>
      </c>
      <c r="B359" s="294" t="s">
        <v>158</v>
      </c>
      <c r="C359" s="432">
        <v>0</v>
      </c>
      <c r="D359" s="432">
        <v>0</v>
      </c>
      <c r="E359" s="292" t="str">
        <f t="shared" si="23"/>
        <v/>
      </c>
      <c r="F359" s="265" t="str">
        <f t="shared" si="21"/>
        <v>否</v>
      </c>
      <c r="G359" s="154" t="str">
        <f t="shared" si="22"/>
        <v>项</v>
      </c>
    </row>
    <row r="360" ht="36" customHeight="1" spans="1:7">
      <c r="A360" s="428" t="s">
        <v>686</v>
      </c>
      <c r="B360" s="294" t="s">
        <v>687</v>
      </c>
      <c r="C360" s="432"/>
      <c r="D360" s="432"/>
      <c r="E360" s="292" t="str">
        <f t="shared" si="23"/>
        <v/>
      </c>
      <c r="F360" s="265" t="str">
        <f t="shared" si="21"/>
        <v>否</v>
      </c>
      <c r="G360" s="154" t="str">
        <f t="shared" si="22"/>
        <v>项</v>
      </c>
    </row>
    <row r="361" ht="36" customHeight="1" spans="1:7">
      <c r="A361" s="426" t="s">
        <v>688</v>
      </c>
      <c r="B361" s="290" t="s">
        <v>689</v>
      </c>
      <c r="C361" s="427">
        <f>SUM(C362:C368)</f>
        <v>0</v>
      </c>
      <c r="D361" s="427">
        <f>SUM(D362:D368)</f>
        <v>0</v>
      </c>
      <c r="E361" s="292" t="str">
        <f t="shared" si="23"/>
        <v/>
      </c>
      <c r="F361" s="265" t="str">
        <f t="shared" si="21"/>
        <v>否</v>
      </c>
      <c r="G361" s="154" t="str">
        <f t="shared" si="22"/>
        <v>款</v>
      </c>
    </row>
    <row r="362" ht="36" customHeight="1" spans="1:7">
      <c r="A362" s="428" t="s">
        <v>690</v>
      </c>
      <c r="B362" s="294" t="s">
        <v>140</v>
      </c>
      <c r="C362" s="432"/>
      <c r="D362" s="432"/>
      <c r="E362" s="292" t="str">
        <f t="shared" si="23"/>
        <v/>
      </c>
      <c r="F362" s="265" t="str">
        <f t="shared" si="21"/>
        <v>否</v>
      </c>
      <c r="G362" s="154" t="str">
        <f t="shared" si="22"/>
        <v>项</v>
      </c>
    </row>
    <row r="363" ht="36" customHeight="1" spans="1:7">
      <c r="A363" s="428" t="s">
        <v>691</v>
      </c>
      <c r="B363" s="294" t="s">
        <v>142</v>
      </c>
      <c r="C363" s="432">
        <v>0</v>
      </c>
      <c r="D363" s="432">
        <v>0</v>
      </c>
      <c r="E363" s="292" t="str">
        <f t="shared" si="23"/>
        <v/>
      </c>
      <c r="F363" s="265" t="str">
        <f t="shared" si="21"/>
        <v>否</v>
      </c>
      <c r="G363" s="154" t="str">
        <f t="shared" si="22"/>
        <v>项</v>
      </c>
    </row>
    <row r="364" ht="36" customHeight="1" spans="1:7">
      <c r="A364" s="428" t="s">
        <v>692</v>
      </c>
      <c r="B364" s="294" t="s">
        <v>144</v>
      </c>
      <c r="C364" s="432">
        <v>0</v>
      </c>
      <c r="D364" s="432">
        <v>0</v>
      </c>
      <c r="E364" s="292" t="str">
        <f t="shared" si="23"/>
        <v/>
      </c>
      <c r="F364" s="265" t="str">
        <f t="shared" si="21"/>
        <v>否</v>
      </c>
      <c r="G364" s="154" t="str">
        <f t="shared" si="22"/>
        <v>项</v>
      </c>
    </row>
    <row r="365" ht="36" customHeight="1" spans="1:7">
      <c r="A365" s="428" t="s">
        <v>693</v>
      </c>
      <c r="B365" s="294" t="s">
        <v>694</v>
      </c>
      <c r="C365" s="432">
        <v>0</v>
      </c>
      <c r="D365" s="432">
        <v>0</v>
      </c>
      <c r="E365" s="292" t="str">
        <f t="shared" si="23"/>
        <v/>
      </c>
      <c r="F365" s="265" t="str">
        <f t="shared" si="21"/>
        <v>否</v>
      </c>
      <c r="G365" s="154" t="str">
        <f t="shared" si="22"/>
        <v>项</v>
      </c>
    </row>
    <row r="366" ht="36" customHeight="1" spans="1:7">
      <c r="A366" s="428" t="s">
        <v>695</v>
      </c>
      <c r="B366" s="294" t="s">
        <v>696</v>
      </c>
      <c r="C366" s="432">
        <v>0</v>
      </c>
      <c r="D366" s="432">
        <v>0</v>
      </c>
      <c r="E366" s="292" t="str">
        <f t="shared" si="23"/>
        <v/>
      </c>
      <c r="F366" s="265" t="str">
        <f t="shared" si="21"/>
        <v>否</v>
      </c>
      <c r="G366" s="154" t="str">
        <f t="shared" si="22"/>
        <v>项</v>
      </c>
    </row>
    <row r="367" ht="36" customHeight="1" spans="1:7">
      <c r="A367" s="428" t="s">
        <v>697</v>
      </c>
      <c r="B367" s="294" t="s">
        <v>158</v>
      </c>
      <c r="C367" s="432"/>
      <c r="D367" s="432"/>
      <c r="E367" s="292" t="str">
        <f t="shared" si="23"/>
        <v/>
      </c>
      <c r="F367" s="265" t="str">
        <f t="shared" si="21"/>
        <v>否</v>
      </c>
      <c r="G367" s="154" t="str">
        <f t="shared" si="22"/>
        <v>项</v>
      </c>
    </row>
    <row r="368" ht="36" customHeight="1" spans="1:7">
      <c r="A368" s="428" t="s">
        <v>698</v>
      </c>
      <c r="B368" s="294" t="s">
        <v>699</v>
      </c>
      <c r="C368" s="432">
        <v>0</v>
      </c>
      <c r="D368" s="432">
        <v>0</v>
      </c>
      <c r="E368" s="292" t="str">
        <f t="shared" si="23"/>
        <v/>
      </c>
      <c r="F368" s="265" t="str">
        <f t="shared" si="21"/>
        <v>否</v>
      </c>
      <c r="G368" s="154" t="str">
        <f t="shared" si="22"/>
        <v>项</v>
      </c>
    </row>
    <row r="369" ht="36" customHeight="1" spans="1:7">
      <c r="A369" s="426" t="s">
        <v>700</v>
      </c>
      <c r="B369" s="290" t="s">
        <v>701</v>
      </c>
      <c r="C369" s="427">
        <f>SUM(C370:C374)</f>
        <v>0</v>
      </c>
      <c r="D369" s="427">
        <f>SUM(D370:D374)</f>
        <v>0</v>
      </c>
      <c r="E369" s="292" t="str">
        <f t="shared" si="23"/>
        <v/>
      </c>
      <c r="F369" s="265" t="str">
        <f t="shared" si="21"/>
        <v>否</v>
      </c>
      <c r="G369" s="154" t="str">
        <f t="shared" si="22"/>
        <v>款</v>
      </c>
    </row>
    <row r="370" ht="36" customHeight="1" spans="1:7">
      <c r="A370" s="428" t="s">
        <v>702</v>
      </c>
      <c r="B370" s="294" t="s">
        <v>140</v>
      </c>
      <c r="C370" s="432">
        <v>0</v>
      </c>
      <c r="D370" s="432">
        <v>0</v>
      </c>
      <c r="E370" s="292" t="str">
        <f t="shared" si="23"/>
        <v/>
      </c>
      <c r="F370" s="265" t="str">
        <f t="shared" si="21"/>
        <v>否</v>
      </c>
      <c r="G370" s="154" t="str">
        <f t="shared" si="22"/>
        <v>项</v>
      </c>
    </row>
    <row r="371" ht="36" customHeight="1" spans="1:7">
      <c r="A371" s="428" t="s">
        <v>703</v>
      </c>
      <c r="B371" s="294" t="s">
        <v>142</v>
      </c>
      <c r="C371" s="432">
        <v>0</v>
      </c>
      <c r="D371" s="432">
        <v>0</v>
      </c>
      <c r="E371" s="292" t="str">
        <f t="shared" si="23"/>
        <v/>
      </c>
      <c r="F371" s="265" t="str">
        <f t="shared" si="21"/>
        <v>否</v>
      </c>
      <c r="G371" s="154" t="str">
        <f t="shared" si="22"/>
        <v>项</v>
      </c>
    </row>
    <row r="372" ht="36" customHeight="1" spans="1:7">
      <c r="A372" s="428" t="s">
        <v>704</v>
      </c>
      <c r="B372" s="294" t="s">
        <v>241</v>
      </c>
      <c r="C372" s="432">
        <v>0</v>
      </c>
      <c r="D372" s="432">
        <v>0</v>
      </c>
      <c r="E372" s="292" t="str">
        <f t="shared" si="23"/>
        <v/>
      </c>
      <c r="F372" s="265" t="str">
        <f t="shared" si="21"/>
        <v>否</v>
      </c>
      <c r="G372" s="154" t="str">
        <f t="shared" si="22"/>
        <v>项</v>
      </c>
    </row>
    <row r="373" ht="36" customHeight="1" spans="1:7">
      <c r="A373" s="428" t="s">
        <v>705</v>
      </c>
      <c r="B373" s="294" t="s">
        <v>706</v>
      </c>
      <c r="C373" s="432">
        <v>0</v>
      </c>
      <c r="D373" s="432">
        <v>0</v>
      </c>
      <c r="E373" s="292" t="str">
        <f t="shared" si="23"/>
        <v/>
      </c>
      <c r="F373" s="265" t="str">
        <f t="shared" si="21"/>
        <v>否</v>
      </c>
      <c r="G373" s="154" t="str">
        <f t="shared" si="22"/>
        <v>项</v>
      </c>
    </row>
    <row r="374" ht="36" customHeight="1" spans="1:7">
      <c r="A374" s="428" t="s">
        <v>707</v>
      </c>
      <c r="B374" s="294" t="s">
        <v>708</v>
      </c>
      <c r="C374" s="432">
        <v>0</v>
      </c>
      <c r="D374" s="432">
        <v>0</v>
      </c>
      <c r="E374" s="292" t="str">
        <f t="shared" si="23"/>
        <v/>
      </c>
      <c r="F374" s="265" t="str">
        <f t="shared" si="21"/>
        <v>否</v>
      </c>
      <c r="G374" s="154" t="str">
        <f t="shared" si="22"/>
        <v>项</v>
      </c>
    </row>
    <row r="375" ht="36" customHeight="1" spans="1:7">
      <c r="A375" s="426" t="s">
        <v>709</v>
      </c>
      <c r="B375" s="290" t="s">
        <v>710</v>
      </c>
      <c r="C375" s="427">
        <f>SUM(C376:C377)</f>
        <v>8</v>
      </c>
      <c r="D375" s="427">
        <f>SUM(D376:D377)</f>
        <v>26</v>
      </c>
      <c r="E375" s="292">
        <f t="shared" si="23"/>
        <v>2.25</v>
      </c>
      <c r="F375" s="265" t="str">
        <f t="shared" si="21"/>
        <v>是</v>
      </c>
      <c r="G375" s="154" t="str">
        <f t="shared" si="22"/>
        <v>款</v>
      </c>
    </row>
    <row r="376" ht="36" customHeight="1" spans="1:7">
      <c r="A376" s="428">
        <v>2049902</v>
      </c>
      <c r="B376" s="294" t="s">
        <v>711</v>
      </c>
      <c r="C376" s="432"/>
      <c r="D376" s="432"/>
      <c r="E376" s="292" t="str">
        <f t="shared" si="23"/>
        <v/>
      </c>
      <c r="F376" s="265" t="str">
        <f t="shared" si="21"/>
        <v>否</v>
      </c>
      <c r="G376" s="154" t="str">
        <f t="shared" si="22"/>
        <v>项</v>
      </c>
    </row>
    <row r="377" ht="36" customHeight="1" spans="1:7">
      <c r="A377" s="439" t="s">
        <v>712</v>
      </c>
      <c r="B377" s="294" t="s">
        <v>713</v>
      </c>
      <c r="C377" s="429">
        <v>8</v>
      </c>
      <c r="D377" s="429">
        <v>26</v>
      </c>
      <c r="E377" s="292">
        <f t="shared" si="23"/>
        <v>2.25</v>
      </c>
      <c r="F377" s="265" t="str">
        <f t="shared" si="21"/>
        <v>是</v>
      </c>
      <c r="G377" s="154" t="str">
        <f t="shared" si="22"/>
        <v>项</v>
      </c>
    </row>
    <row r="378" ht="36" customHeight="1" spans="1:7">
      <c r="A378" s="440" t="s">
        <v>714</v>
      </c>
      <c r="B378" s="436" t="s">
        <v>530</v>
      </c>
      <c r="C378" s="437"/>
      <c r="D378" s="437"/>
      <c r="E378" s="292" t="str">
        <f t="shared" si="23"/>
        <v/>
      </c>
      <c r="F378" s="265" t="str">
        <f t="shared" si="21"/>
        <v>否</v>
      </c>
      <c r="G378" s="154" t="str">
        <f t="shared" si="22"/>
        <v>项</v>
      </c>
    </row>
    <row r="379" ht="36" customHeight="1" spans="1:7">
      <c r="A379" s="440" t="s">
        <v>715</v>
      </c>
      <c r="B379" s="436" t="s">
        <v>716</v>
      </c>
      <c r="C379" s="437"/>
      <c r="D379" s="437"/>
      <c r="E379" s="292" t="str">
        <f t="shared" si="23"/>
        <v/>
      </c>
      <c r="F379" s="265" t="str">
        <f t="shared" si="21"/>
        <v>否</v>
      </c>
      <c r="G379" s="154" t="str">
        <f t="shared" si="22"/>
        <v>项</v>
      </c>
    </row>
    <row r="380" ht="36" customHeight="1" spans="1:7">
      <c r="A380" s="426" t="s">
        <v>78</v>
      </c>
      <c r="B380" s="290" t="s">
        <v>79</v>
      </c>
      <c r="C380" s="427">
        <f>SUM(C381,C386,C395,C401,C407,C411,C415,C419,C425,C432)</f>
        <v>22850</v>
      </c>
      <c r="D380" s="427">
        <f>SUM(D381,D386,D395,D401,D407,D411,D415,D419,D425,D432)</f>
        <v>22393</v>
      </c>
      <c r="E380" s="292">
        <f t="shared" si="23"/>
        <v>-0.02</v>
      </c>
      <c r="F380" s="265" t="str">
        <f t="shared" si="21"/>
        <v>是</v>
      </c>
      <c r="G380" s="154" t="str">
        <f t="shared" si="22"/>
        <v>类</v>
      </c>
    </row>
    <row r="381" ht="36" customHeight="1" spans="1:7">
      <c r="A381" s="426" t="s">
        <v>717</v>
      </c>
      <c r="B381" s="290" t="s">
        <v>718</v>
      </c>
      <c r="C381" s="427">
        <f>SUM(C382:C385)</f>
        <v>643</v>
      </c>
      <c r="D381" s="427">
        <f>SUM(D382:D385)</f>
        <v>839</v>
      </c>
      <c r="E381" s="292">
        <f t="shared" si="23"/>
        <v>0.305</v>
      </c>
      <c r="F381" s="265" t="str">
        <f t="shared" si="21"/>
        <v>是</v>
      </c>
      <c r="G381" s="154" t="str">
        <f t="shared" si="22"/>
        <v>款</v>
      </c>
    </row>
    <row r="382" ht="36" customHeight="1" spans="1:7">
      <c r="A382" s="428" t="s">
        <v>719</v>
      </c>
      <c r="B382" s="294" t="s">
        <v>140</v>
      </c>
      <c r="C382" s="429">
        <v>642</v>
      </c>
      <c r="D382" s="429">
        <v>757</v>
      </c>
      <c r="E382" s="292">
        <f t="shared" si="23"/>
        <v>0.179</v>
      </c>
      <c r="F382" s="265" t="str">
        <f t="shared" si="21"/>
        <v>是</v>
      </c>
      <c r="G382" s="154" t="str">
        <f t="shared" si="22"/>
        <v>项</v>
      </c>
    </row>
    <row r="383" ht="36" customHeight="1" spans="1:7">
      <c r="A383" s="428" t="s">
        <v>720</v>
      </c>
      <c r="B383" s="294" t="s">
        <v>142</v>
      </c>
      <c r="C383" s="429">
        <v>1</v>
      </c>
      <c r="D383" s="429"/>
      <c r="E383" s="292">
        <f t="shared" si="23"/>
        <v>-1</v>
      </c>
      <c r="F383" s="265" t="str">
        <f t="shared" si="21"/>
        <v>是</v>
      </c>
      <c r="G383" s="154" t="str">
        <f t="shared" si="22"/>
        <v>项</v>
      </c>
    </row>
    <row r="384" ht="36" customHeight="1" spans="1:7">
      <c r="A384" s="428" t="s">
        <v>721</v>
      </c>
      <c r="B384" s="294" t="s">
        <v>144</v>
      </c>
      <c r="C384" s="432"/>
      <c r="D384" s="429"/>
      <c r="E384" s="292" t="str">
        <f t="shared" si="23"/>
        <v/>
      </c>
      <c r="F384" s="265" t="str">
        <f t="shared" si="21"/>
        <v>否</v>
      </c>
      <c r="G384" s="154" t="str">
        <f t="shared" si="22"/>
        <v>项</v>
      </c>
    </row>
    <row r="385" ht="36" customHeight="1" spans="1:7">
      <c r="A385" s="428" t="s">
        <v>722</v>
      </c>
      <c r="B385" s="294" t="s">
        <v>723</v>
      </c>
      <c r="C385" s="432"/>
      <c r="D385" s="429">
        <v>82</v>
      </c>
      <c r="E385" s="292" t="str">
        <f t="shared" si="23"/>
        <v/>
      </c>
      <c r="F385" s="265" t="str">
        <f t="shared" si="21"/>
        <v>是</v>
      </c>
      <c r="G385" s="154" t="str">
        <f t="shared" si="22"/>
        <v>项</v>
      </c>
    </row>
    <row r="386" ht="36" customHeight="1" spans="1:7">
      <c r="A386" s="426" t="s">
        <v>724</v>
      </c>
      <c r="B386" s="290" t="s">
        <v>725</v>
      </c>
      <c r="C386" s="427">
        <f>SUM(C387:C394)</f>
        <v>20819</v>
      </c>
      <c r="D386" s="427">
        <f>SUM(D387:D394)</f>
        <v>20082</v>
      </c>
      <c r="E386" s="292">
        <f t="shared" si="23"/>
        <v>-0.035</v>
      </c>
      <c r="F386" s="265" t="str">
        <f t="shared" si="21"/>
        <v>是</v>
      </c>
      <c r="G386" s="154" t="str">
        <f t="shared" si="22"/>
        <v>款</v>
      </c>
    </row>
    <row r="387" ht="36" customHeight="1" spans="1:7">
      <c r="A387" s="428" t="s">
        <v>726</v>
      </c>
      <c r="B387" s="294" t="s">
        <v>727</v>
      </c>
      <c r="C387" s="429">
        <v>3000</v>
      </c>
      <c r="D387" s="429">
        <v>2358</v>
      </c>
      <c r="E387" s="292">
        <f t="shared" si="23"/>
        <v>-0.214</v>
      </c>
      <c r="F387" s="265" t="str">
        <f t="shared" si="21"/>
        <v>是</v>
      </c>
      <c r="G387" s="154" t="str">
        <f t="shared" si="22"/>
        <v>项</v>
      </c>
    </row>
    <row r="388" ht="36" customHeight="1" spans="1:7">
      <c r="A388" s="428" t="s">
        <v>728</v>
      </c>
      <c r="B388" s="294" t="s">
        <v>729</v>
      </c>
      <c r="C388" s="429">
        <v>9300</v>
      </c>
      <c r="D388" s="429">
        <v>9765</v>
      </c>
      <c r="E388" s="292">
        <f t="shared" si="23"/>
        <v>0.05</v>
      </c>
      <c r="F388" s="265" t="str">
        <f t="shared" si="21"/>
        <v>是</v>
      </c>
      <c r="G388" s="154" t="str">
        <f t="shared" si="22"/>
        <v>项</v>
      </c>
    </row>
    <row r="389" ht="36" customHeight="1" spans="1:7">
      <c r="A389" s="428" t="s">
        <v>730</v>
      </c>
      <c r="B389" s="294" t="s">
        <v>731</v>
      </c>
      <c r="C389" s="429">
        <v>5903</v>
      </c>
      <c r="D389" s="429">
        <v>4836</v>
      </c>
      <c r="E389" s="292">
        <f t="shared" si="23"/>
        <v>-0.181</v>
      </c>
      <c r="F389" s="265" t="str">
        <f t="shared" si="21"/>
        <v>是</v>
      </c>
      <c r="G389" s="154" t="str">
        <f t="shared" si="22"/>
        <v>项</v>
      </c>
    </row>
    <row r="390" ht="36" customHeight="1" spans="1:7">
      <c r="A390" s="428" t="s">
        <v>732</v>
      </c>
      <c r="B390" s="294" t="s">
        <v>733</v>
      </c>
      <c r="C390" s="429">
        <v>2400</v>
      </c>
      <c r="D390" s="429">
        <v>2849</v>
      </c>
      <c r="E390" s="292">
        <f t="shared" si="23"/>
        <v>0.187</v>
      </c>
      <c r="F390" s="265" t="str">
        <f t="shared" si="21"/>
        <v>是</v>
      </c>
      <c r="G390" s="154" t="str">
        <f t="shared" si="22"/>
        <v>项</v>
      </c>
    </row>
    <row r="391" ht="36" customHeight="1" spans="1:7">
      <c r="A391" s="428" t="s">
        <v>734</v>
      </c>
      <c r="B391" s="294" t="s">
        <v>735</v>
      </c>
      <c r="C391" s="429"/>
      <c r="D391" s="429"/>
      <c r="E391" s="292" t="str">
        <f t="shared" si="23"/>
        <v/>
      </c>
      <c r="F391" s="265" t="str">
        <f t="shared" si="21"/>
        <v>否</v>
      </c>
      <c r="G391" s="154" t="str">
        <f t="shared" si="22"/>
        <v>项</v>
      </c>
    </row>
    <row r="392" ht="36" customHeight="1" spans="1:7">
      <c r="A392" s="428" t="s">
        <v>736</v>
      </c>
      <c r="B392" s="294" t="s">
        <v>737</v>
      </c>
      <c r="C392" s="429"/>
      <c r="D392" s="429"/>
      <c r="E392" s="292" t="str">
        <f t="shared" si="23"/>
        <v/>
      </c>
      <c r="F392" s="265" t="str">
        <f t="shared" si="21"/>
        <v>否</v>
      </c>
      <c r="G392" s="154" t="str">
        <f t="shared" si="22"/>
        <v>项</v>
      </c>
    </row>
    <row r="393" ht="36" customHeight="1" spans="1:7">
      <c r="A393" s="428" t="s">
        <v>738</v>
      </c>
      <c r="B393" s="294" t="s">
        <v>739</v>
      </c>
      <c r="C393" s="432">
        <v>0</v>
      </c>
      <c r="D393" s="432">
        <v>0</v>
      </c>
      <c r="E393" s="292" t="str">
        <f t="shared" si="23"/>
        <v/>
      </c>
      <c r="F393" s="265" t="str">
        <f t="shared" si="21"/>
        <v>否</v>
      </c>
      <c r="G393" s="154" t="str">
        <f t="shared" si="22"/>
        <v>项</v>
      </c>
    </row>
    <row r="394" ht="36" customHeight="1" spans="1:7">
      <c r="A394" s="428" t="s">
        <v>740</v>
      </c>
      <c r="B394" s="294" t="s">
        <v>741</v>
      </c>
      <c r="C394" s="432">
        <v>216</v>
      </c>
      <c r="D394" s="432">
        <v>274</v>
      </c>
      <c r="E394" s="292">
        <f t="shared" si="23"/>
        <v>0.269</v>
      </c>
      <c r="F394" s="265" t="str">
        <f t="shared" si="21"/>
        <v>是</v>
      </c>
      <c r="G394" s="154" t="str">
        <f t="shared" si="22"/>
        <v>项</v>
      </c>
    </row>
    <row r="395" ht="36" customHeight="1" spans="1:7">
      <c r="A395" s="426" t="s">
        <v>742</v>
      </c>
      <c r="B395" s="290" t="s">
        <v>743</v>
      </c>
      <c r="C395" s="427">
        <f>SUM(C396:C400)</f>
        <v>410</v>
      </c>
      <c r="D395" s="427">
        <f>SUM(D396:D400)</f>
        <v>924</v>
      </c>
      <c r="E395" s="292">
        <f t="shared" si="23"/>
        <v>1.254</v>
      </c>
      <c r="F395" s="265" t="str">
        <f t="shared" si="21"/>
        <v>是</v>
      </c>
      <c r="G395" s="154" t="str">
        <f t="shared" si="22"/>
        <v>款</v>
      </c>
    </row>
    <row r="396" ht="36" customHeight="1" spans="1:7">
      <c r="A396" s="428" t="s">
        <v>744</v>
      </c>
      <c r="B396" s="294" t="s">
        <v>745</v>
      </c>
      <c r="C396" s="432">
        <v>0</v>
      </c>
      <c r="D396" s="432">
        <v>0</v>
      </c>
      <c r="E396" s="292" t="str">
        <f t="shared" si="23"/>
        <v/>
      </c>
      <c r="F396" s="265" t="str">
        <f t="shared" si="21"/>
        <v>否</v>
      </c>
      <c r="G396" s="154" t="str">
        <f t="shared" si="22"/>
        <v>项</v>
      </c>
    </row>
    <row r="397" ht="36" customHeight="1" spans="1:7">
      <c r="A397" s="428" t="s">
        <v>746</v>
      </c>
      <c r="B397" s="294" t="s">
        <v>747</v>
      </c>
      <c r="C397" s="301">
        <v>410</v>
      </c>
      <c r="D397" s="429">
        <v>924</v>
      </c>
      <c r="E397" s="292">
        <f t="shared" si="23"/>
        <v>1.254</v>
      </c>
      <c r="F397" s="265" t="str">
        <f t="shared" si="21"/>
        <v>是</v>
      </c>
      <c r="G397" s="154" t="str">
        <f t="shared" si="22"/>
        <v>项</v>
      </c>
    </row>
    <row r="398" ht="36" customHeight="1" spans="1:7">
      <c r="A398" s="428" t="s">
        <v>748</v>
      </c>
      <c r="B398" s="294" t="s">
        <v>749</v>
      </c>
      <c r="C398" s="432"/>
      <c r="D398" s="432"/>
      <c r="E398" s="292" t="str">
        <f t="shared" si="23"/>
        <v/>
      </c>
      <c r="F398" s="265" t="str">
        <f t="shared" si="21"/>
        <v>否</v>
      </c>
      <c r="G398" s="154" t="str">
        <f t="shared" si="22"/>
        <v>项</v>
      </c>
    </row>
    <row r="399" ht="36" customHeight="1" spans="1:7">
      <c r="A399" s="428" t="s">
        <v>750</v>
      </c>
      <c r="B399" s="294" t="s">
        <v>751</v>
      </c>
      <c r="C399" s="432"/>
      <c r="D399" s="432"/>
      <c r="E399" s="292" t="str">
        <f t="shared" si="23"/>
        <v/>
      </c>
      <c r="F399" s="265" t="str">
        <f t="shared" si="21"/>
        <v>否</v>
      </c>
      <c r="G399" s="154" t="str">
        <f t="shared" si="22"/>
        <v>项</v>
      </c>
    </row>
    <row r="400" ht="36" customHeight="1" spans="1:7">
      <c r="A400" s="428" t="s">
        <v>752</v>
      </c>
      <c r="B400" s="294" t="s">
        <v>753</v>
      </c>
      <c r="C400" s="432"/>
      <c r="D400" s="432"/>
      <c r="E400" s="292" t="str">
        <f t="shared" si="23"/>
        <v/>
      </c>
      <c r="F400" s="265" t="str">
        <f t="shared" si="21"/>
        <v>否</v>
      </c>
      <c r="G400" s="154" t="str">
        <f t="shared" si="22"/>
        <v>项</v>
      </c>
    </row>
    <row r="401" ht="36" customHeight="1" spans="1:7">
      <c r="A401" s="426" t="s">
        <v>754</v>
      </c>
      <c r="B401" s="290" t="s">
        <v>755</v>
      </c>
      <c r="C401" s="427">
        <f>SUM(C402:C406)</f>
        <v>0</v>
      </c>
      <c r="D401" s="427">
        <f>SUM(D402:D406)</f>
        <v>0</v>
      </c>
      <c r="E401" s="292" t="str">
        <f t="shared" si="23"/>
        <v/>
      </c>
      <c r="F401" s="265" t="str">
        <f t="shared" ref="F401:F464" si="24">IF(LEN(A401)=3,"是",IF(B401&lt;&gt;"",IF(SUM(C401:D401)&lt;&gt;0,"是","否"),"是"))</f>
        <v>否</v>
      </c>
      <c r="G401" s="154" t="str">
        <f t="shared" ref="G401:G464" si="25">IF(LEN(A401)=3,"类",IF(LEN(A401)=5,"款","项"))</f>
        <v>款</v>
      </c>
    </row>
    <row r="402" ht="36" customHeight="1" spans="1:7">
      <c r="A402" s="428" t="s">
        <v>756</v>
      </c>
      <c r="B402" s="294" t="s">
        <v>757</v>
      </c>
      <c r="C402" s="432">
        <v>0</v>
      </c>
      <c r="D402" s="432">
        <v>0</v>
      </c>
      <c r="E402" s="292" t="str">
        <f t="shared" si="23"/>
        <v/>
      </c>
      <c r="F402" s="265" t="str">
        <f t="shared" si="24"/>
        <v>否</v>
      </c>
      <c r="G402" s="154" t="str">
        <f t="shared" si="25"/>
        <v>项</v>
      </c>
    </row>
    <row r="403" ht="36" customHeight="1" spans="1:7">
      <c r="A403" s="428" t="s">
        <v>758</v>
      </c>
      <c r="B403" s="294" t="s">
        <v>759</v>
      </c>
      <c r="C403" s="432"/>
      <c r="D403" s="432"/>
      <c r="E403" s="292" t="str">
        <f t="shared" si="23"/>
        <v/>
      </c>
      <c r="F403" s="265" t="str">
        <f t="shared" si="24"/>
        <v>否</v>
      </c>
      <c r="G403" s="154" t="str">
        <f t="shared" si="25"/>
        <v>项</v>
      </c>
    </row>
    <row r="404" ht="36" customHeight="1" spans="1:7">
      <c r="A404" s="428" t="s">
        <v>760</v>
      </c>
      <c r="B404" s="294" t="s">
        <v>761</v>
      </c>
      <c r="C404" s="432">
        <v>0</v>
      </c>
      <c r="D404" s="432">
        <v>0</v>
      </c>
      <c r="E404" s="292" t="str">
        <f t="shared" si="23"/>
        <v/>
      </c>
      <c r="F404" s="265" t="str">
        <f t="shared" si="24"/>
        <v>否</v>
      </c>
      <c r="G404" s="154" t="str">
        <f t="shared" si="25"/>
        <v>项</v>
      </c>
    </row>
    <row r="405" ht="36" customHeight="1" spans="1:7">
      <c r="A405" s="428" t="s">
        <v>762</v>
      </c>
      <c r="B405" s="294" t="s">
        <v>763</v>
      </c>
      <c r="C405" s="432">
        <v>0</v>
      </c>
      <c r="D405" s="432">
        <v>0</v>
      </c>
      <c r="E405" s="292" t="str">
        <f t="shared" ref="E405:E468" si="26">IF(C405&gt;0,D405/C405-1,IF(C405&lt;0,-(D405/C405-1),""))</f>
        <v/>
      </c>
      <c r="F405" s="265" t="str">
        <f t="shared" si="24"/>
        <v>否</v>
      </c>
      <c r="G405" s="154" t="str">
        <f t="shared" si="25"/>
        <v>项</v>
      </c>
    </row>
    <row r="406" ht="36" customHeight="1" spans="1:7">
      <c r="A406" s="428" t="s">
        <v>764</v>
      </c>
      <c r="B406" s="294" t="s">
        <v>765</v>
      </c>
      <c r="C406" s="432">
        <v>0</v>
      </c>
      <c r="D406" s="432">
        <v>0</v>
      </c>
      <c r="E406" s="292" t="str">
        <f t="shared" si="26"/>
        <v/>
      </c>
      <c r="F406" s="265" t="str">
        <f t="shared" si="24"/>
        <v>否</v>
      </c>
      <c r="G406" s="154" t="str">
        <f t="shared" si="25"/>
        <v>项</v>
      </c>
    </row>
    <row r="407" ht="36" customHeight="1" spans="1:7">
      <c r="A407" s="426" t="s">
        <v>766</v>
      </c>
      <c r="B407" s="290" t="s">
        <v>767</v>
      </c>
      <c r="C407" s="427">
        <f>SUM(C408:C410)</f>
        <v>0</v>
      </c>
      <c r="D407" s="427">
        <f>SUM(D408:D410)</f>
        <v>0</v>
      </c>
      <c r="E407" s="292" t="str">
        <f t="shared" si="26"/>
        <v/>
      </c>
      <c r="F407" s="265" t="str">
        <f t="shared" si="24"/>
        <v>否</v>
      </c>
      <c r="G407" s="154" t="str">
        <f t="shared" si="25"/>
        <v>款</v>
      </c>
    </row>
    <row r="408" ht="36" customHeight="1" spans="1:7">
      <c r="A408" s="428" t="s">
        <v>768</v>
      </c>
      <c r="B408" s="294" t="s">
        <v>769</v>
      </c>
      <c r="C408" s="432"/>
      <c r="D408" s="432"/>
      <c r="E408" s="292" t="str">
        <f t="shared" si="26"/>
        <v/>
      </c>
      <c r="F408" s="265" t="str">
        <f t="shared" si="24"/>
        <v>否</v>
      </c>
      <c r="G408" s="154" t="str">
        <f t="shared" si="25"/>
        <v>项</v>
      </c>
    </row>
    <row r="409" ht="36" customHeight="1" spans="1:7">
      <c r="A409" s="428" t="s">
        <v>770</v>
      </c>
      <c r="B409" s="294" t="s">
        <v>771</v>
      </c>
      <c r="C409" s="432">
        <v>0</v>
      </c>
      <c r="D409" s="432">
        <v>0</v>
      </c>
      <c r="E409" s="292" t="str">
        <f t="shared" si="26"/>
        <v/>
      </c>
      <c r="F409" s="265" t="str">
        <f t="shared" si="24"/>
        <v>否</v>
      </c>
      <c r="G409" s="154" t="str">
        <f t="shared" si="25"/>
        <v>项</v>
      </c>
    </row>
    <row r="410" ht="36" customHeight="1" spans="1:7">
      <c r="A410" s="428" t="s">
        <v>772</v>
      </c>
      <c r="B410" s="294" t="s">
        <v>773</v>
      </c>
      <c r="C410" s="432">
        <v>0</v>
      </c>
      <c r="D410" s="432">
        <v>0</v>
      </c>
      <c r="E410" s="292" t="str">
        <f t="shared" si="26"/>
        <v/>
      </c>
      <c r="F410" s="265" t="str">
        <f t="shared" si="24"/>
        <v>否</v>
      </c>
      <c r="G410" s="154" t="str">
        <f t="shared" si="25"/>
        <v>项</v>
      </c>
    </row>
    <row r="411" ht="36" customHeight="1" spans="1:7">
      <c r="A411" s="426" t="s">
        <v>774</v>
      </c>
      <c r="B411" s="290" t="s">
        <v>775</v>
      </c>
      <c r="C411" s="427">
        <f>SUM(C412:C414)</f>
        <v>0</v>
      </c>
      <c r="D411" s="427">
        <f>SUM(D412:D414)</f>
        <v>0</v>
      </c>
      <c r="E411" s="292" t="str">
        <f t="shared" si="26"/>
        <v/>
      </c>
      <c r="F411" s="265" t="str">
        <f t="shared" si="24"/>
        <v>否</v>
      </c>
      <c r="G411" s="154" t="str">
        <f t="shared" si="25"/>
        <v>款</v>
      </c>
    </row>
    <row r="412" ht="36" customHeight="1" spans="1:7">
      <c r="A412" s="428" t="s">
        <v>776</v>
      </c>
      <c r="B412" s="294" t="s">
        <v>777</v>
      </c>
      <c r="C412" s="432">
        <v>0</v>
      </c>
      <c r="D412" s="432">
        <v>0</v>
      </c>
      <c r="E412" s="292" t="str">
        <f t="shared" si="26"/>
        <v/>
      </c>
      <c r="F412" s="265" t="str">
        <f t="shared" si="24"/>
        <v>否</v>
      </c>
      <c r="G412" s="154" t="str">
        <f t="shared" si="25"/>
        <v>项</v>
      </c>
    </row>
    <row r="413" ht="36" customHeight="1" spans="1:7">
      <c r="A413" s="428" t="s">
        <v>778</v>
      </c>
      <c r="B413" s="294" t="s">
        <v>779</v>
      </c>
      <c r="C413" s="432">
        <v>0</v>
      </c>
      <c r="D413" s="432">
        <v>0</v>
      </c>
      <c r="E413" s="292" t="str">
        <f t="shared" si="26"/>
        <v/>
      </c>
      <c r="F413" s="265" t="str">
        <f t="shared" si="24"/>
        <v>否</v>
      </c>
      <c r="G413" s="154" t="str">
        <f t="shared" si="25"/>
        <v>项</v>
      </c>
    </row>
    <row r="414" ht="36" customHeight="1" spans="1:7">
      <c r="A414" s="428" t="s">
        <v>780</v>
      </c>
      <c r="B414" s="294" t="s">
        <v>781</v>
      </c>
      <c r="C414" s="432">
        <v>0</v>
      </c>
      <c r="D414" s="432">
        <v>0</v>
      </c>
      <c r="E414" s="292" t="str">
        <f t="shared" si="26"/>
        <v/>
      </c>
      <c r="F414" s="265" t="str">
        <f t="shared" si="24"/>
        <v>否</v>
      </c>
      <c r="G414" s="154" t="str">
        <f t="shared" si="25"/>
        <v>项</v>
      </c>
    </row>
    <row r="415" ht="36" customHeight="1" spans="1:7">
      <c r="A415" s="426" t="s">
        <v>782</v>
      </c>
      <c r="B415" s="290" t="s">
        <v>783</v>
      </c>
      <c r="C415" s="427">
        <f>SUM(C416:C418)</f>
        <v>37</v>
      </c>
      <c r="D415" s="427">
        <f>SUM(D416:D418)</f>
        <v>49</v>
      </c>
      <c r="E415" s="292">
        <f t="shared" si="26"/>
        <v>0.324</v>
      </c>
      <c r="F415" s="265" t="str">
        <f t="shared" si="24"/>
        <v>是</v>
      </c>
      <c r="G415" s="154" t="str">
        <f t="shared" si="25"/>
        <v>款</v>
      </c>
    </row>
    <row r="416" ht="36" customHeight="1" spans="1:7">
      <c r="A416" s="428" t="s">
        <v>784</v>
      </c>
      <c r="B416" s="294" t="s">
        <v>785</v>
      </c>
      <c r="C416" s="429">
        <v>37</v>
      </c>
      <c r="D416" s="429">
        <v>49</v>
      </c>
      <c r="E416" s="292">
        <f t="shared" si="26"/>
        <v>0.324</v>
      </c>
      <c r="F416" s="265" t="str">
        <f t="shared" si="24"/>
        <v>是</v>
      </c>
      <c r="G416" s="154" t="str">
        <f t="shared" si="25"/>
        <v>项</v>
      </c>
    </row>
    <row r="417" ht="36" customHeight="1" spans="1:7">
      <c r="A417" s="428" t="s">
        <v>786</v>
      </c>
      <c r="B417" s="294" t="s">
        <v>787</v>
      </c>
      <c r="C417" s="432">
        <v>0</v>
      </c>
      <c r="D417" s="432">
        <v>0</v>
      </c>
      <c r="E417" s="292" t="str">
        <f t="shared" si="26"/>
        <v/>
      </c>
      <c r="F417" s="265" t="str">
        <f t="shared" si="24"/>
        <v>否</v>
      </c>
      <c r="G417" s="154" t="str">
        <f t="shared" si="25"/>
        <v>项</v>
      </c>
    </row>
    <row r="418" ht="36" customHeight="1" spans="1:7">
      <c r="A418" s="428" t="s">
        <v>788</v>
      </c>
      <c r="B418" s="294" t="s">
        <v>789</v>
      </c>
      <c r="C418" s="432">
        <v>0</v>
      </c>
      <c r="D418" s="432">
        <v>0</v>
      </c>
      <c r="E418" s="292" t="str">
        <f t="shared" si="26"/>
        <v/>
      </c>
      <c r="F418" s="265" t="str">
        <f t="shared" si="24"/>
        <v>否</v>
      </c>
      <c r="G418" s="154" t="str">
        <f t="shared" si="25"/>
        <v>项</v>
      </c>
    </row>
    <row r="419" ht="36" customHeight="1" spans="1:7">
      <c r="A419" s="426" t="s">
        <v>790</v>
      </c>
      <c r="B419" s="290" t="s">
        <v>791</v>
      </c>
      <c r="C419" s="427">
        <f>SUM(C420:C424)</f>
        <v>456</v>
      </c>
      <c r="D419" s="427">
        <f>SUM(D420:D424)</f>
        <v>458</v>
      </c>
      <c r="E419" s="292">
        <f t="shared" si="26"/>
        <v>0.004</v>
      </c>
      <c r="F419" s="265" t="str">
        <f t="shared" si="24"/>
        <v>是</v>
      </c>
      <c r="G419" s="154" t="str">
        <f t="shared" si="25"/>
        <v>款</v>
      </c>
    </row>
    <row r="420" ht="36" customHeight="1" spans="1:7">
      <c r="A420" s="428" t="s">
        <v>792</v>
      </c>
      <c r="B420" s="294" t="s">
        <v>793</v>
      </c>
      <c r="C420" s="429">
        <v>206</v>
      </c>
      <c r="D420" s="429">
        <v>198</v>
      </c>
      <c r="E420" s="292">
        <f t="shared" si="26"/>
        <v>-0.039</v>
      </c>
      <c r="F420" s="265" t="str">
        <f t="shared" si="24"/>
        <v>是</v>
      </c>
      <c r="G420" s="154" t="str">
        <f t="shared" si="25"/>
        <v>项</v>
      </c>
    </row>
    <row r="421" ht="36" customHeight="1" spans="1:7">
      <c r="A421" s="428" t="s">
        <v>794</v>
      </c>
      <c r="B421" s="294" t="s">
        <v>795</v>
      </c>
      <c r="C421" s="429">
        <v>250</v>
      </c>
      <c r="D421" s="429">
        <v>258</v>
      </c>
      <c r="E421" s="292">
        <f t="shared" si="26"/>
        <v>0.032</v>
      </c>
      <c r="F421" s="265" t="str">
        <f t="shared" si="24"/>
        <v>是</v>
      </c>
      <c r="G421" s="154" t="str">
        <f t="shared" si="25"/>
        <v>项</v>
      </c>
    </row>
    <row r="422" ht="36" customHeight="1" spans="1:7">
      <c r="A422" s="428" t="s">
        <v>796</v>
      </c>
      <c r="B422" s="294" t="s">
        <v>797</v>
      </c>
      <c r="C422" s="432"/>
      <c r="D422" s="429">
        <v>2</v>
      </c>
      <c r="E422" s="292" t="str">
        <f t="shared" si="26"/>
        <v/>
      </c>
      <c r="F422" s="265" t="str">
        <f t="shared" si="24"/>
        <v>是</v>
      </c>
      <c r="G422" s="154" t="str">
        <f t="shared" si="25"/>
        <v>项</v>
      </c>
    </row>
    <row r="423" ht="36" customHeight="1" spans="1:7">
      <c r="A423" s="428" t="s">
        <v>798</v>
      </c>
      <c r="B423" s="294" t="s">
        <v>799</v>
      </c>
      <c r="C423" s="432">
        <v>0</v>
      </c>
      <c r="D423" s="432">
        <v>0</v>
      </c>
      <c r="E423" s="292" t="str">
        <f t="shared" si="26"/>
        <v/>
      </c>
      <c r="F423" s="265" t="str">
        <f t="shared" si="24"/>
        <v>否</v>
      </c>
      <c r="G423" s="154" t="str">
        <f t="shared" si="25"/>
        <v>项</v>
      </c>
    </row>
    <row r="424" ht="36" customHeight="1" spans="1:7">
      <c r="A424" s="428" t="s">
        <v>800</v>
      </c>
      <c r="B424" s="294" t="s">
        <v>801</v>
      </c>
      <c r="C424" s="432">
        <v>0</v>
      </c>
      <c r="D424" s="432">
        <v>0</v>
      </c>
      <c r="E424" s="292" t="str">
        <f t="shared" si="26"/>
        <v/>
      </c>
      <c r="F424" s="265" t="str">
        <f t="shared" si="24"/>
        <v>否</v>
      </c>
      <c r="G424" s="154" t="str">
        <f t="shared" si="25"/>
        <v>项</v>
      </c>
    </row>
    <row r="425" ht="36" customHeight="1" spans="1:7">
      <c r="A425" s="426" t="s">
        <v>802</v>
      </c>
      <c r="B425" s="290" t="s">
        <v>803</v>
      </c>
      <c r="C425" s="427">
        <f>SUM(C426:C431)</f>
        <v>440</v>
      </c>
      <c r="D425" s="427">
        <f>SUM(D426:D431)</f>
        <v>0</v>
      </c>
      <c r="E425" s="292">
        <f t="shared" si="26"/>
        <v>-1</v>
      </c>
      <c r="F425" s="265" t="str">
        <f t="shared" si="24"/>
        <v>是</v>
      </c>
      <c r="G425" s="154" t="str">
        <f t="shared" si="25"/>
        <v>款</v>
      </c>
    </row>
    <row r="426" s="421" customFormat="1" ht="36" customHeight="1" spans="1:7">
      <c r="A426" s="428" t="s">
        <v>804</v>
      </c>
      <c r="B426" s="294" t="s">
        <v>805</v>
      </c>
      <c r="C426" s="432">
        <v>0</v>
      </c>
      <c r="D426" s="432">
        <v>0</v>
      </c>
      <c r="E426" s="292" t="str">
        <f t="shared" si="26"/>
        <v/>
      </c>
      <c r="F426" s="265" t="str">
        <f t="shared" si="24"/>
        <v>否</v>
      </c>
      <c r="G426" s="154" t="str">
        <f t="shared" si="25"/>
        <v>项</v>
      </c>
    </row>
    <row r="427" ht="36" customHeight="1" spans="1:7">
      <c r="A427" s="428" t="s">
        <v>806</v>
      </c>
      <c r="B427" s="294" t="s">
        <v>807</v>
      </c>
      <c r="C427" s="432">
        <v>0</v>
      </c>
      <c r="D427" s="432">
        <v>0</v>
      </c>
      <c r="E427" s="292" t="str">
        <f t="shared" si="26"/>
        <v/>
      </c>
      <c r="F427" s="265" t="str">
        <f t="shared" si="24"/>
        <v>否</v>
      </c>
      <c r="G427" s="154" t="str">
        <f t="shared" si="25"/>
        <v>项</v>
      </c>
    </row>
    <row r="428" ht="36" customHeight="1" spans="1:7">
      <c r="A428" s="428" t="s">
        <v>808</v>
      </c>
      <c r="B428" s="294" t="s">
        <v>809</v>
      </c>
      <c r="C428" s="432">
        <v>0</v>
      </c>
      <c r="D428" s="432">
        <v>0</v>
      </c>
      <c r="E428" s="292" t="str">
        <f t="shared" si="26"/>
        <v/>
      </c>
      <c r="F428" s="265" t="str">
        <f t="shared" si="24"/>
        <v>否</v>
      </c>
      <c r="G428" s="154" t="str">
        <f t="shared" si="25"/>
        <v>项</v>
      </c>
    </row>
    <row r="429" s="421" customFormat="1" ht="36" customHeight="1" spans="1:7">
      <c r="A429" s="428" t="s">
        <v>810</v>
      </c>
      <c r="B429" s="294" t="s">
        <v>811</v>
      </c>
      <c r="C429" s="432">
        <v>0</v>
      </c>
      <c r="D429" s="432">
        <v>0</v>
      </c>
      <c r="E429" s="292" t="str">
        <f t="shared" si="26"/>
        <v/>
      </c>
      <c r="F429" s="265" t="str">
        <f t="shared" si="24"/>
        <v>否</v>
      </c>
      <c r="G429" s="154" t="str">
        <f t="shared" si="25"/>
        <v>项</v>
      </c>
    </row>
    <row r="430" ht="36" customHeight="1" spans="1:7">
      <c r="A430" s="428" t="s">
        <v>812</v>
      </c>
      <c r="B430" s="294" t="s">
        <v>813</v>
      </c>
      <c r="C430" s="432">
        <v>0</v>
      </c>
      <c r="D430" s="432">
        <v>0</v>
      </c>
      <c r="E430" s="292" t="str">
        <f t="shared" si="26"/>
        <v/>
      </c>
      <c r="F430" s="265" t="str">
        <f t="shared" si="24"/>
        <v>否</v>
      </c>
      <c r="G430" s="154" t="str">
        <f t="shared" si="25"/>
        <v>项</v>
      </c>
    </row>
    <row r="431" ht="36" customHeight="1" spans="1:7">
      <c r="A431" s="428" t="s">
        <v>814</v>
      </c>
      <c r="B431" s="294" t="s">
        <v>815</v>
      </c>
      <c r="C431" s="429">
        <v>440</v>
      </c>
      <c r="D431" s="432"/>
      <c r="E431" s="292">
        <f t="shared" si="26"/>
        <v>-1</v>
      </c>
      <c r="F431" s="265" t="str">
        <f t="shared" si="24"/>
        <v>是</v>
      </c>
      <c r="G431" s="154" t="str">
        <f t="shared" si="25"/>
        <v>项</v>
      </c>
    </row>
    <row r="432" ht="36" customHeight="1" spans="1:7">
      <c r="A432" s="426" t="s">
        <v>816</v>
      </c>
      <c r="B432" s="290" t="s">
        <v>817</v>
      </c>
      <c r="C432" s="427">
        <f>SUM(C433)</f>
        <v>45</v>
      </c>
      <c r="D432" s="427">
        <f>SUM(D433)</f>
        <v>41</v>
      </c>
      <c r="E432" s="292">
        <f t="shared" si="26"/>
        <v>-0.089</v>
      </c>
      <c r="F432" s="265" t="str">
        <f t="shared" si="24"/>
        <v>是</v>
      </c>
      <c r="G432" s="154" t="str">
        <f t="shared" si="25"/>
        <v>款</v>
      </c>
    </row>
    <row r="433" ht="36" customHeight="1" spans="1:7">
      <c r="A433" s="294">
        <v>2059999</v>
      </c>
      <c r="B433" s="294" t="s">
        <v>818</v>
      </c>
      <c r="C433" s="429">
        <v>45</v>
      </c>
      <c r="D433" s="429">
        <v>41</v>
      </c>
      <c r="E433" s="292">
        <f t="shared" si="26"/>
        <v>-0.089</v>
      </c>
      <c r="F433" s="265" t="str">
        <f t="shared" si="24"/>
        <v>是</v>
      </c>
      <c r="G433" s="154" t="str">
        <f t="shared" si="25"/>
        <v>项</v>
      </c>
    </row>
    <row r="434" ht="36" customHeight="1" spans="1:7">
      <c r="A434" s="435" t="s">
        <v>819</v>
      </c>
      <c r="B434" s="436" t="s">
        <v>530</v>
      </c>
      <c r="C434" s="437"/>
      <c r="D434" s="437"/>
      <c r="E434" s="292" t="str">
        <f t="shared" si="26"/>
        <v/>
      </c>
      <c r="F434" s="265" t="str">
        <f t="shared" si="24"/>
        <v>否</v>
      </c>
      <c r="G434" s="154" t="str">
        <f t="shared" si="25"/>
        <v>项</v>
      </c>
    </row>
    <row r="435" ht="36" customHeight="1" spans="1:7">
      <c r="A435" s="435" t="s">
        <v>820</v>
      </c>
      <c r="B435" s="436" t="s">
        <v>821</v>
      </c>
      <c r="C435" s="437"/>
      <c r="D435" s="437"/>
      <c r="E435" s="292" t="str">
        <f t="shared" si="26"/>
        <v/>
      </c>
      <c r="F435" s="265" t="str">
        <f t="shared" si="24"/>
        <v>否</v>
      </c>
      <c r="G435" s="154" t="str">
        <f t="shared" si="25"/>
        <v>项</v>
      </c>
    </row>
    <row r="436" ht="36" customHeight="1" spans="1:7">
      <c r="A436" s="426" t="s">
        <v>80</v>
      </c>
      <c r="B436" s="290" t="s">
        <v>81</v>
      </c>
      <c r="C436" s="427">
        <f>SUM(C437,C442,C451,C457,C462,C467,C472,C479,C483,C487)</f>
        <v>1140</v>
      </c>
      <c r="D436" s="427">
        <f>SUM(D437,D442,D451,D457,D462,D467,D472,D479,D483,D487)</f>
        <v>1674</v>
      </c>
      <c r="E436" s="292">
        <f t="shared" si="26"/>
        <v>0.468</v>
      </c>
      <c r="F436" s="265" t="str">
        <f t="shared" si="24"/>
        <v>是</v>
      </c>
      <c r="G436" s="154" t="str">
        <f t="shared" si="25"/>
        <v>类</v>
      </c>
    </row>
    <row r="437" ht="36" customHeight="1" spans="1:7">
      <c r="A437" s="426" t="s">
        <v>822</v>
      </c>
      <c r="B437" s="290" t="s">
        <v>823</v>
      </c>
      <c r="C437" s="427">
        <f>SUM(C438:C441)</f>
        <v>161</v>
      </c>
      <c r="D437" s="427">
        <f>SUM(D438:D441)</f>
        <v>196</v>
      </c>
      <c r="E437" s="292">
        <f t="shared" si="26"/>
        <v>0.217</v>
      </c>
      <c r="F437" s="265" t="str">
        <f t="shared" si="24"/>
        <v>是</v>
      </c>
      <c r="G437" s="154" t="str">
        <f t="shared" si="25"/>
        <v>款</v>
      </c>
    </row>
    <row r="438" ht="36" customHeight="1" spans="1:7">
      <c r="A438" s="428" t="s">
        <v>824</v>
      </c>
      <c r="B438" s="294" t="s">
        <v>140</v>
      </c>
      <c r="C438" s="429">
        <v>160</v>
      </c>
      <c r="D438" s="429">
        <v>196</v>
      </c>
      <c r="E438" s="292">
        <f t="shared" si="26"/>
        <v>0.225</v>
      </c>
      <c r="F438" s="265" t="str">
        <f t="shared" si="24"/>
        <v>是</v>
      </c>
      <c r="G438" s="154" t="str">
        <f t="shared" si="25"/>
        <v>项</v>
      </c>
    </row>
    <row r="439" ht="36" customHeight="1" spans="1:7">
      <c r="A439" s="428" t="s">
        <v>825</v>
      </c>
      <c r="B439" s="294" t="s">
        <v>142</v>
      </c>
      <c r="C439" s="429"/>
      <c r="D439" s="432">
        <v>0</v>
      </c>
      <c r="E439" s="292" t="str">
        <f t="shared" si="26"/>
        <v/>
      </c>
      <c r="F439" s="265" t="str">
        <f t="shared" si="24"/>
        <v>否</v>
      </c>
      <c r="G439" s="154" t="str">
        <f t="shared" si="25"/>
        <v>项</v>
      </c>
    </row>
    <row r="440" ht="36" customHeight="1" spans="1:7">
      <c r="A440" s="428" t="s">
        <v>826</v>
      </c>
      <c r="B440" s="294" t="s">
        <v>144</v>
      </c>
      <c r="C440" s="429"/>
      <c r="D440" s="432"/>
      <c r="E440" s="292" t="str">
        <f t="shared" si="26"/>
        <v/>
      </c>
      <c r="F440" s="265" t="str">
        <f t="shared" si="24"/>
        <v>否</v>
      </c>
      <c r="G440" s="154" t="str">
        <f t="shared" si="25"/>
        <v>项</v>
      </c>
    </row>
    <row r="441" ht="36" customHeight="1" spans="1:7">
      <c r="A441" s="428" t="s">
        <v>827</v>
      </c>
      <c r="B441" s="294" t="s">
        <v>828</v>
      </c>
      <c r="C441" s="429">
        <v>1</v>
      </c>
      <c r="D441" s="432"/>
      <c r="E441" s="292">
        <f t="shared" si="26"/>
        <v>-1</v>
      </c>
      <c r="F441" s="265" t="str">
        <f t="shared" si="24"/>
        <v>是</v>
      </c>
      <c r="G441" s="154" t="str">
        <f t="shared" si="25"/>
        <v>项</v>
      </c>
    </row>
    <row r="442" ht="36" customHeight="1" spans="1:7">
      <c r="A442" s="426" t="s">
        <v>829</v>
      </c>
      <c r="B442" s="290" t="s">
        <v>830</v>
      </c>
      <c r="C442" s="427">
        <f>SUM(C443:C450)</f>
        <v>0</v>
      </c>
      <c r="D442" s="427">
        <f>SUM(D443:D450)</f>
        <v>0</v>
      </c>
      <c r="E442" s="292" t="str">
        <f t="shared" si="26"/>
        <v/>
      </c>
      <c r="F442" s="265" t="str">
        <f t="shared" si="24"/>
        <v>否</v>
      </c>
      <c r="G442" s="154" t="str">
        <f t="shared" si="25"/>
        <v>款</v>
      </c>
    </row>
    <row r="443" ht="36" customHeight="1" spans="1:7">
      <c r="A443" s="428" t="s">
        <v>831</v>
      </c>
      <c r="B443" s="294" t="s">
        <v>832</v>
      </c>
      <c r="C443" s="432"/>
      <c r="D443" s="432"/>
      <c r="E443" s="292" t="str">
        <f t="shared" si="26"/>
        <v/>
      </c>
      <c r="F443" s="265" t="str">
        <f t="shared" si="24"/>
        <v>否</v>
      </c>
      <c r="G443" s="154" t="str">
        <f t="shared" si="25"/>
        <v>项</v>
      </c>
    </row>
    <row r="444" ht="36" customHeight="1" spans="1:7">
      <c r="A444" s="428" t="s">
        <v>833</v>
      </c>
      <c r="B444" s="294" t="s">
        <v>834</v>
      </c>
      <c r="C444" s="432">
        <v>0</v>
      </c>
      <c r="D444" s="432">
        <v>0</v>
      </c>
      <c r="E444" s="292" t="str">
        <f t="shared" si="26"/>
        <v/>
      </c>
      <c r="F444" s="265" t="str">
        <f t="shared" si="24"/>
        <v>否</v>
      </c>
      <c r="G444" s="154" t="str">
        <f t="shared" si="25"/>
        <v>项</v>
      </c>
    </row>
    <row r="445" ht="36" customHeight="1" spans="1:7">
      <c r="A445" s="428" t="s">
        <v>835</v>
      </c>
      <c r="B445" s="294" t="s">
        <v>836</v>
      </c>
      <c r="C445" s="432">
        <v>0</v>
      </c>
      <c r="D445" s="432">
        <v>0</v>
      </c>
      <c r="E445" s="292" t="str">
        <f t="shared" si="26"/>
        <v/>
      </c>
      <c r="F445" s="265" t="str">
        <f t="shared" si="24"/>
        <v>否</v>
      </c>
      <c r="G445" s="154" t="str">
        <f t="shared" si="25"/>
        <v>项</v>
      </c>
    </row>
    <row r="446" ht="36" customHeight="1" spans="1:7">
      <c r="A446" s="428" t="s">
        <v>837</v>
      </c>
      <c r="B446" s="294" t="s">
        <v>838</v>
      </c>
      <c r="C446" s="432">
        <v>0</v>
      </c>
      <c r="D446" s="432">
        <v>0</v>
      </c>
      <c r="E446" s="292" t="str">
        <f t="shared" si="26"/>
        <v/>
      </c>
      <c r="F446" s="265" t="str">
        <f t="shared" si="24"/>
        <v>否</v>
      </c>
      <c r="G446" s="154" t="str">
        <f t="shared" si="25"/>
        <v>项</v>
      </c>
    </row>
    <row r="447" ht="36" customHeight="1" spans="1:7">
      <c r="A447" s="428" t="s">
        <v>839</v>
      </c>
      <c r="B447" s="294" t="s">
        <v>840</v>
      </c>
      <c r="C447" s="432"/>
      <c r="D447" s="432"/>
      <c r="E447" s="292" t="str">
        <f t="shared" si="26"/>
        <v/>
      </c>
      <c r="F447" s="265" t="str">
        <f t="shared" si="24"/>
        <v>否</v>
      </c>
      <c r="G447" s="154" t="str">
        <f t="shared" si="25"/>
        <v>项</v>
      </c>
    </row>
    <row r="448" ht="36" customHeight="1" spans="1:7">
      <c r="A448" s="428" t="s">
        <v>841</v>
      </c>
      <c r="B448" s="294" t="s">
        <v>842</v>
      </c>
      <c r="C448" s="432">
        <v>0</v>
      </c>
      <c r="D448" s="432">
        <v>0</v>
      </c>
      <c r="E448" s="292" t="str">
        <f t="shared" si="26"/>
        <v/>
      </c>
      <c r="F448" s="265" t="str">
        <f t="shared" si="24"/>
        <v>否</v>
      </c>
      <c r="G448" s="154" t="str">
        <f t="shared" si="25"/>
        <v>项</v>
      </c>
    </row>
    <row r="449" ht="36" customHeight="1" spans="1:7">
      <c r="A449" s="433">
        <v>2060208</v>
      </c>
      <c r="B449" s="441" t="s">
        <v>843</v>
      </c>
      <c r="C449" s="432">
        <v>0</v>
      </c>
      <c r="D449" s="432">
        <v>0</v>
      </c>
      <c r="E449" s="292" t="str">
        <f t="shared" si="26"/>
        <v/>
      </c>
      <c r="F449" s="265" t="str">
        <f t="shared" si="24"/>
        <v>否</v>
      </c>
      <c r="G449" s="154" t="str">
        <f t="shared" si="25"/>
        <v>项</v>
      </c>
    </row>
    <row r="450" ht="36" customHeight="1" spans="1:7">
      <c r="A450" s="428" t="s">
        <v>844</v>
      </c>
      <c r="B450" s="294" t="s">
        <v>845</v>
      </c>
      <c r="C450" s="432"/>
      <c r="D450" s="432"/>
      <c r="E450" s="292" t="str">
        <f t="shared" si="26"/>
        <v/>
      </c>
      <c r="F450" s="265" t="str">
        <f t="shared" si="24"/>
        <v>否</v>
      </c>
      <c r="G450" s="154" t="str">
        <f t="shared" si="25"/>
        <v>项</v>
      </c>
    </row>
    <row r="451" ht="36" customHeight="1" spans="1:7">
      <c r="A451" s="426" t="s">
        <v>846</v>
      </c>
      <c r="B451" s="290" t="s">
        <v>847</v>
      </c>
      <c r="C451" s="427">
        <f>SUM(C452:C456)</f>
        <v>0</v>
      </c>
      <c r="D451" s="427">
        <f>SUM(D452:D456)</f>
        <v>0</v>
      </c>
      <c r="E451" s="292" t="str">
        <f t="shared" si="26"/>
        <v/>
      </c>
      <c r="F451" s="265" t="str">
        <f t="shared" si="24"/>
        <v>否</v>
      </c>
      <c r="G451" s="154" t="str">
        <f t="shared" si="25"/>
        <v>款</v>
      </c>
    </row>
    <row r="452" ht="36" customHeight="1" spans="1:7">
      <c r="A452" s="428" t="s">
        <v>848</v>
      </c>
      <c r="B452" s="294" t="s">
        <v>832</v>
      </c>
      <c r="C452" s="432"/>
      <c r="D452" s="432"/>
      <c r="E452" s="292" t="str">
        <f t="shared" si="26"/>
        <v/>
      </c>
      <c r="F452" s="265" t="str">
        <f t="shared" si="24"/>
        <v>否</v>
      </c>
      <c r="G452" s="154" t="str">
        <f t="shared" si="25"/>
        <v>项</v>
      </c>
    </row>
    <row r="453" ht="36" customHeight="1" spans="1:7">
      <c r="A453" s="428" t="s">
        <v>849</v>
      </c>
      <c r="B453" s="294" t="s">
        <v>850</v>
      </c>
      <c r="C453" s="432"/>
      <c r="D453" s="432"/>
      <c r="E453" s="292" t="str">
        <f t="shared" si="26"/>
        <v/>
      </c>
      <c r="F453" s="265" t="str">
        <f t="shared" si="24"/>
        <v>否</v>
      </c>
      <c r="G453" s="154" t="str">
        <f t="shared" si="25"/>
        <v>项</v>
      </c>
    </row>
    <row r="454" ht="36" customHeight="1" spans="1:7">
      <c r="A454" s="428" t="s">
        <v>851</v>
      </c>
      <c r="B454" s="294" t="s">
        <v>852</v>
      </c>
      <c r="C454" s="432">
        <v>0</v>
      </c>
      <c r="D454" s="432">
        <v>0</v>
      </c>
      <c r="E454" s="292" t="str">
        <f t="shared" si="26"/>
        <v/>
      </c>
      <c r="F454" s="265" t="str">
        <f t="shared" si="24"/>
        <v>否</v>
      </c>
      <c r="G454" s="154" t="str">
        <f t="shared" si="25"/>
        <v>项</v>
      </c>
    </row>
    <row r="455" ht="36" customHeight="1" spans="1:7">
      <c r="A455" s="428" t="s">
        <v>853</v>
      </c>
      <c r="B455" s="294" t="s">
        <v>854</v>
      </c>
      <c r="C455" s="432">
        <v>0</v>
      </c>
      <c r="D455" s="432">
        <v>0</v>
      </c>
      <c r="E455" s="292" t="str">
        <f t="shared" si="26"/>
        <v/>
      </c>
      <c r="F455" s="265" t="str">
        <f t="shared" si="24"/>
        <v>否</v>
      </c>
      <c r="G455" s="154" t="str">
        <f t="shared" si="25"/>
        <v>项</v>
      </c>
    </row>
    <row r="456" ht="36" customHeight="1" spans="1:7">
      <c r="A456" s="428" t="s">
        <v>855</v>
      </c>
      <c r="B456" s="294" t="s">
        <v>856</v>
      </c>
      <c r="C456" s="432">
        <v>0</v>
      </c>
      <c r="D456" s="432">
        <v>0</v>
      </c>
      <c r="E456" s="292" t="str">
        <f t="shared" si="26"/>
        <v/>
      </c>
      <c r="F456" s="265" t="str">
        <f t="shared" si="24"/>
        <v>否</v>
      </c>
      <c r="G456" s="154" t="str">
        <f t="shared" si="25"/>
        <v>项</v>
      </c>
    </row>
    <row r="457" ht="36" customHeight="1" spans="1:7">
      <c r="A457" s="426" t="s">
        <v>857</v>
      </c>
      <c r="B457" s="290" t="s">
        <v>858</v>
      </c>
      <c r="C457" s="427">
        <f>SUM(C458:C461)</f>
        <v>2</v>
      </c>
      <c r="D457" s="427">
        <f>SUM(D458:D461)</f>
        <v>23</v>
      </c>
      <c r="E457" s="292">
        <f t="shared" si="26"/>
        <v>10.5</v>
      </c>
      <c r="F457" s="265" t="str">
        <f t="shared" si="24"/>
        <v>是</v>
      </c>
      <c r="G457" s="154" t="str">
        <f t="shared" si="25"/>
        <v>款</v>
      </c>
    </row>
    <row r="458" ht="36" customHeight="1" spans="1:7">
      <c r="A458" s="428" t="s">
        <v>859</v>
      </c>
      <c r="B458" s="294" t="s">
        <v>832</v>
      </c>
      <c r="C458" s="429"/>
      <c r="D458" s="432"/>
      <c r="E458" s="292" t="str">
        <f t="shared" si="26"/>
        <v/>
      </c>
      <c r="F458" s="265" t="str">
        <f t="shared" si="24"/>
        <v>否</v>
      </c>
      <c r="G458" s="154" t="str">
        <f t="shared" si="25"/>
        <v>项</v>
      </c>
    </row>
    <row r="459" ht="36" customHeight="1" spans="1:7">
      <c r="A459" s="428" t="s">
        <v>860</v>
      </c>
      <c r="B459" s="294" t="s">
        <v>861</v>
      </c>
      <c r="C459" s="429">
        <v>1</v>
      </c>
      <c r="D459" s="429">
        <v>20</v>
      </c>
      <c r="E459" s="292">
        <f t="shared" si="26"/>
        <v>19</v>
      </c>
      <c r="F459" s="265" t="str">
        <f t="shared" si="24"/>
        <v>是</v>
      </c>
      <c r="G459" s="154" t="str">
        <f t="shared" si="25"/>
        <v>项</v>
      </c>
    </row>
    <row r="460" ht="36" customHeight="1" spans="1:7">
      <c r="A460" s="442">
        <v>2060405</v>
      </c>
      <c r="B460" s="294" t="s">
        <v>862</v>
      </c>
      <c r="C460" s="429"/>
      <c r="D460" s="429"/>
      <c r="E460" s="292" t="str">
        <f t="shared" si="26"/>
        <v/>
      </c>
      <c r="F460" s="265" t="str">
        <f t="shared" si="24"/>
        <v>否</v>
      </c>
      <c r="G460" s="154" t="str">
        <f t="shared" si="25"/>
        <v>项</v>
      </c>
    </row>
    <row r="461" ht="36" customHeight="1" spans="1:7">
      <c r="A461" s="428" t="s">
        <v>863</v>
      </c>
      <c r="B461" s="294" t="s">
        <v>864</v>
      </c>
      <c r="C461" s="429">
        <v>1</v>
      </c>
      <c r="D461" s="429">
        <v>3</v>
      </c>
      <c r="E461" s="292">
        <f t="shared" si="26"/>
        <v>2</v>
      </c>
      <c r="F461" s="265" t="str">
        <f t="shared" si="24"/>
        <v>是</v>
      </c>
      <c r="G461" s="154" t="str">
        <f t="shared" si="25"/>
        <v>项</v>
      </c>
    </row>
    <row r="462" ht="36" customHeight="1" spans="1:7">
      <c r="A462" s="426" t="s">
        <v>865</v>
      </c>
      <c r="B462" s="290" t="s">
        <v>866</v>
      </c>
      <c r="C462" s="427">
        <f>SUM(C463:C466)</f>
        <v>0</v>
      </c>
      <c r="D462" s="427">
        <f>SUM(D463:D466)</f>
        <v>0</v>
      </c>
      <c r="E462" s="292" t="str">
        <f t="shared" si="26"/>
        <v/>
      </c>
      <c r="F462" s="265" t="str">
        <f t="shared" si="24"/>
        <v>否</v>
      </c>
      <c r="G462" s="154" t="str">
        <f t="shared" si="25"/>
        <v>款</v>
      </c>
    </row>
    <row r="463" ht="36" customHeight="1" spans="1:7">
      <c r="A463" s="428" t="s">
        <v>867</v>
      </c>
      <c r="B463" s="294" t="s">
        <v>832</v>
      </c>
      <c r="C463" s="432"/>
      <c r="D463" s="432"/>
      <c r="E463" s="292" t="str">
        <f t="shared" si="26"/>
        <v/>
      </c>
      <c r="F463" s="265" t="str">
        <f t="shared" si="24"/>
        <v>否</v>
      </c>
      <c r="G463" s="154" t="str">
        <f t="shared" si="25"/>
        <v>项</v>
      </c>
    </row>
    <row r="464" ht="36" customHeight="1" spans="1:7">
      <c r="A464" s="428" t="s">
        <v>868</v>
      </c>
      <c r="B464" s="294" t="s">
        <v>869</v>
      </c>
      <c r="C464" s="432">
        <v>0</v>
      </c>
      <c r="D464" s="432">
        <v>0</v>
      </c>
      <c r="E464" s="292" t="str">
        <f t="shared" si="26"/>
        <v/>
      </c>
      <c r="F464" s="265" t="str">
        <f t="shared" si="24"/>
        <v>否</v>
      </c>
      <c r="G464" s="154" t="str">
        <f t="shared" si="25"/>
        <v>项</v>
      </c>
    </row>
    <row r="465" ht="36" customHeight="1" spans="1:7">
      <c r="A465" s="428" t="s">
        <v>870</v>
      </c>
      <c r="B465" s="294" t="s">
        <v>871</v>
      </c>
      <c r="C465" s="432"/>
      <c r="D465" s="432"/>
      <c r="E465" s="292" t="str">
        <f t="shared" si="26"/>
        <v/>
      </c>
      <c r="F465" s="265" t="str">
        <f t="shared" ref="F465:F528" si="27">IF(LEN(A465)=3,"是",IF(B465&lt;&gt;"",IF(SUM(C465:D465)&lt;&gt;0,"是","否"),"是"))</f>
        <v>否</v>
      </c>
      <c r="G465" s="154" t="str">
        <f t="shared" ref="G465:G528" si="28">IF(LEN(A465)=3,"类",IF(LEN(A465)=5,"款","项"))</f>
        <v>项</v>
      </c>
    </row>
    <row r="466" ht="36" customHeight="1" spans="1:7">
      <c r="A466" s="428" t="s">
        <v>872</v>
      </c>
      <c r="B466" s="294" t="s">
        <v>873</v>
      </c>
      <c r="C466" s="432"/>
      <c r="D466" s="432"/>
      <c r="E466" s="292" t="str">
        <f t="shared" si="26"/>
        <v/>
      </c>
      <c r="F466" s="265" t="str">
        <f t="shared" si="27"/>
        <v>否</v>
      </c>
      <c r="G466" s="154" t="str">
        <f t="shared" si="28"/>
        <v>项</v>
      </c>
    </row>
    <row r="467" ht="36" customHeight="1" spans="1:7">
      <c r="A467" s="426" t="s">
        <v>874</v>
      </c>
      <c r="B467" s="290" t="s">
        <v>875</v>
      </c>
      <c r="C467" s="427">
        <f>SUM(C468:C471)</f>
        <v>0</v>
      </c>
      <c r="D467" s="427">
        <f>SUM(D468:D471)</f>
        <v>21</v>
      </c>
      <c r="E467" s="292" t="str">
        <f t="shared" si="26"/>
        <v/>
      </c>
      <c r="F467" s="265" t="str">
        <f t="shared" si="27"/>
        <v>是</v>
      </c>
      <c r="G467" s="154" t="str">
        <f t="shared" si="28"/>
        <v>款</v>
      </c>
    </row>
    <row r="468" ht="36" customHeight="1" spans="1:7">
      <c r="A468" s="428" t="s">
        <v>876</v>
      </c>
      <c r="B468" s="294" t="s">
        <v>877</v>
      </c>
      <c r="C468" s="432"/>
      <c r="D468" s="432"/>
      <c r="E468" s="292" t="str">
        <f t="shared" si="26"/>
        <v/>
      </c>
      <c r="F468" s="265" t="str">
        <f t="shared" si="27"/>
        <v>否</v>
      </c>
      <c r="G468" s="154" t="str">
        <f t="shared" si="28"/>
        <v>项</v>
      </c>
    </row>
    <row r="469" ht="36" customHeight="1" spans="1:7">
      <c r="A469" s="428" t="s">
        <v>878</v>
      </c>
      <c r="B469" s="294" t="s">
        <v>879</v>
      </c>
      <c r="C469" s="432"/>
      <c r="D469" s="432"/>
      <c r="E469" s="292" t="str">
        <f t="shared" ref="E469:E532" si="29">IF(C469&gt;0,D469/C469-1,IF(C469&lt;0,-(D469/C469-1),""))</f>
        <v/>
      </c>
      <c r="F469" s="265" t="str">
        <f t="shared" si="27"/>
        <v>否</v>
      </c>
      <c r="G469" s="154" t="str">
        <f t="shared" si="28"/>
        <v>项</v>
      </c>
    </row>
    <row r="470" ht="36" customHeight="1" spans="1:7">
      <c r="A470" s="428" t="s">
        <v>880</v>
      </c>
      <c r="B470" s="294" t="s">
        <v>881</v>
      </c>
      <c r="C470" s="432">
        <v>0</v>
      </c>
      <c r="D470" s="432">
        <v>0</v>
      </c>
      <c r="E470" s="292" t="str">
        <f t="shared" si="29"/>
        <v/>
      </c>
      <c r="F470" s="265" t="str">
        <f t="shared" si="27"/>
        <v>否</v>
      </c>
      <c r="G470" s="154" t="str">
        <f t="shared" si="28"/>
        <v>项</v>
      </c>
    </row>
    <row r="471" ht="36" customHeight="1" spans="1:7">
      <c r="A471" s="428" t="s">
        <v>882</v>
      </c>
      <c r="B471" s="294" t="s">
        <v>883</v>
      </c>
      <c r="C471" s="432"/>
      <c r="D471" s="429">
        <v>21</v>
      </c>
      <c r="E471" s="292" t="str">
        <f t="shared" si="29"/>
        <v/>
      </c>
      <c r="F471" s="265" t="str">
        <f t="shared" si="27"/>
        <v>是</v>
      </c>
      <c r="G471" s="154" t="str">
        <f t="shared" si="28"/>
        <v>项</v>
      </c>
    </row>
    <row r="472" ht="36" customHeight="1" spans="1:7">
      <c r="A472" s="426" t="s">
        <v>884</v>
      </c>
      <c r="B472" s="290" t="s">
        <v>885</v>
      </c>
      <c r="C472" s="427">
        <f>SUM(C473:C478)</f>
        <v>30</v>
      </c>
      <c r="D472" s="427">
        <f>SUM(D473:D478)</f>
        <v>52</v>
      </c>
      <c r="E472" s="292">
        <f t="shared" si="29"/>
        <v>0.733</v>
      </c>
      <c r="F472" s="265" t="str">
        <f t="shared" si="27"/>
        <v>是</v>
      </c>
      <c r="G472" s="154" t="str">
        <f t="shared" si="28"/>
        <v>款</v>
      </c>
    </row>
    <row r="473" ht="36" customHeight="1" spans="1:7">
      <c r="A473" s="428" t="s">
        <v>886</v>
      </c>
      <c r="B473" s="294" t="s">
        <v>832</v>
      </c>
      <c r="C473" s="432"/>
      <c r="D473" s="432"/>
      <c r="E473" s="292" t="str">
        <f t="shared" si="29"/>
        <v/>
      </c>
      <c r="F473" s="265" t="str">
        <f t="shared" si="27"/>
        <v>否</v>
      </c>
      <c r="G473" s="154" t="str">
        <f t="shared" si="28"/>
        <v>项</v>
      </c>
    </row>
    <row r="474" ht="36" customHeight="1" spans="1:7">
      <c r="A474" s="428" t="s">
        <v>887</v>
      </c>
      <c r="B474" s="294" t="s">
        <v>888</v>
      </c>
      <c r="C474" s="429">
        <v>30</v>
      </c>
      <c r="D474" s="429">
        <v>52</v>
      </c>
      <c r="E474" s="292">
        <f t="shared" si="29"/>
        <v>0.733</v>
      </c>
      <c r="F474" s="265" t="str">
        <f t="shared" si="27"/>
        <v>是</v>
      </c>
      <c r="G474" s="154" t="str">
        <f t="shared" si="28"/>
        <v>项</v>
      </c>
    </row>
    <row r="475" ht="36" customHeight="1" spans="1:7">
      <c r="A475" s="428" t="s">
        <v>889</v>
      </c>
      <c r="B475" s="294" t="s">
        <v>890</v>
      </c>
      <c r="C475" s="432"/>
      <c r="D475" s="432"/>
      <c r="E475" s="292" t="str">
        <f t="shared" si="29"/>
        <v/>
      </c>
      <c r="F475" s="265" t="str">
        <f t="shared" si="27"/>
        <v>否</v>
      </c>
      <c r="G475" s="154" t="str">
        <f t="shared" si="28"/>
        <v>项</v>
      </c>
    </row>
    <row r="476" ht="36" customHeight="1" spans="1:7">
      <c r="A476" s="428" t="s">
        <v>891</v>
      </c>
      <c r="B476" s="294" t="s">
        <v>892</v>
      </c>
      <c r="C476" s="432"/>
      <c r="D476" s="432"/>
      <c r="E476" s="292" t="str">
        <f t="shared" si="29"/>
        <v/>
      </c>
      <c r="F476" s="265" t="str">
        <f t="shared" si="27"/>
        <v>否</v>
      </c>
      <c r="G476" s="154" t="str">
        <f t="shared" si="28"/>
        <v>项</v>
      </c>
    </row>
    <row r="477" ht="36" customHeight="1" spans="1:7">
      <c r="A477" s="428" t="s">
        <v>893</v>
      </c>
      <c r="B477" s="294" t="s">
        <v>894</v>
      </c>
      <c r="C477" s="432">
        <v>0</v>
      </c>
      <c r="D477" s="432">
        <v>0</v>
      </c>
      <c r="E477" s="292" t="str">
        <f t="shared" si="29"/>
        <v/>
      </c>
      <c r="F477" s="265" t="str">
        <f t="shared" si="27"/>
        <v>否</v>
      </c>
      <c r="G477" s="154" t="str">
        <f t="shared" si="28"/>
        <v>项</v>
      </c>
    </row>
    <row r="478" ht="36" customHeight="1" spans="1:7">
      <c r="A478" s="428" t="s">
        <v>895</v>
      </c>
      <c r="B478" s="294" t="s">
        <v>896</v>
      </c>
      <c r="C478" s="432"/>
      <c r="D478" s="432"/>
      <c r="E478" s="292" t="str">
        <f t="shared" si="29"/>
        <v/>
      </c>
      <c r="F478" s="265" t="str">
        <f t="shared" si="27"/>
        <v>否</v>
      </c>
      <c r="G478" s="154" t="str">
        <f t="shared" si="28"/>
        <v>项</v>
      </c>
    </row>
    <row r="479" ht="36" customHeight="1" spans="1:7">
      <c r="A479" s="426" t="s">
        <v>897</v>
      </c>
      <c r="B479" s="290" t="s">
        <v>898</v>
      </c>
      <c r="C479" s="427">
        <f>SUM(C480:C482)</f>
        <v>0</v>
      </c>
      <c r="D479" s="427">
        <f>SUM(D480:D482)</f>
        <v>0</v>
      </c>
      <c r="E479" s="292" t="str">
        <f t="shared" si="29"/>
        <v/>
      </c>
      <c r="F479" s="265" t="str">
        <f t="shared" si="27"/>
        <v>否</v>
      </c>
      <c r="G479" s="154" t="str">
        <f t="shared" si="28"/>
        <v>款</v>
      </c>
    </row>
    <row r="480" ht="36" customHeight="1" spans="1:7">
      <c r="A480" s="428" t="s">
        <v>899</v>
      </c>
      <c r="B480" s="294" t="s">
        <v>900</v>
      </c>
      <c r="C480" s="432"/>
      <c r="D480" s="432"/>
      <c r="E480" s="292" t="str">
        <f t="shared" si="29"/>
        <v/>
      </c>
      <c r="F480" s="265" t="str">
        <f t="shared" si="27"/>
        <v>否</v>
      </c>
      <c r="G480" s="154" t="str">
        <f t="shared" si="28"/>
        <v>项</v>
      </c>
    </row>
    <row r="481" ht="36" customHeight="1" spans="1:7">
      <c r="A481" s="428" t="s">
        <v>901</v>
      </c>
      <c r="B481" s="294" t="s">
        <v>902</v>
      </c>
      <c r="C481" s="432"/>
      <c r="D481" s="432"/>
      <c r="E481" s="292" t="str">
        <f t="shared" si="29"/>
        <v/>
      </c>
      <c r="F481" s="265" t="str">
        <f t="shared" si="27"/>
        <v>否</v>
      </c>
      <c r="G481" s="154" t="str">
        <f t="shared" si="28"/>
        <v>项</v>
      </c>
    </row>
    <row r="482" ht="36" customHeight="1" spans="1:7">
      <c r="A482" s="428" t="s">
        <v>903</v>
      </c>
      <c r="B482" s="294" t="s">
        <v>904</v>
      </c>
      <c r="C482" s="432">
        <v>0</v>
      </c>
      <c r="D482" s="432">
        <v>0</v>
      </c>
      <c r="E482" s="292" t="str">
        <f t="shared" si="29"/>
        <v/>
      </c>
      <c r="F482" s="265" t="str">
        <f t="shared" si="27"/>
        <v>否</v>
      </c>
      <c r="G482" s="154" t="str">
        <f t="shared" si="28"/>
        <v>项</v>
      </c>
    </row>
    <row r="483" ht="36" customHeight="1" spans="1:7">
      <c r="A483" s="426" t="s">
        <v>905</v>
      </c>
      <c r="B483" s="290" t="s">
        <v>906</v>
      </c>
      <c r="C483" s="427">
        <f>SUM(C484:C486)</f>
        <v>0</v>
      </c>
      <c r="D483" s="427">
        <f>SUM(D484:D486)</f>
        <v>0</v>
      </c>
      <c r="E483" s="292" t="str">
        <f t="shared" si="29"/>
        <v/>
      </c>
      <c r="F483" s="265" t="str">
        <f t="shared" si="27"/>
        <v>否</v>
      </c>
      <c r="G483" s="154" t="str">
        <f t="shared" si="28"/>
        <v>款</v>
      </c>
    </row>
    <row r="484" ht="36" customHeight="1" spans="1:7">
      <c r="A484" s="428" t="s">
        <v>907</v>
      </c>
      <c r="B484" s="294" t="s">
        <v>908</v>
      </c>
      <c r="C484" s="432"/>
      <c r="D484" s="432"/>
      <c r="E484" s="292" t="str">
        <f t="shared" si="29"/>
        <v/>
      </c>
      <c r="F484" s="265" t="str">
        <f t="shared" si="27"/>
        <v>否</v>
      </c>
      <c r="G484" s="154" t="str">
        <f t="shared" si="28"/>
        <v>项</v>
      </c>
    </row>
    <row r="485" ht="36" customHeight="1" spans="1:7">
      <c r="A485" s="428" t="s">
        <v>909</v>
      </c>
      <c r="B485" s="294" t="s">
        <v>910</v>
      </c>
      <c r="C485" s="432"/>
      <c r="D485" s="432"/>
      <c r="E485" s="292" t="str">
        <f t="shared" si="29"/>
        <v/>
      </c>
      <c r="F485" s="265" t="str">
        <f t="shared" si="27"/>
        <v>否</v>
      </c>
      <c r="G485" s="154" t="str">
        <f t="shared" si="28"/>
        <v>项</v>
      </c>
    </row>
    <row r="486" ht="36" customHeight="1" spans="1:7">
      <c r="A486" s="428" t="s">
        <v>911</v>
      </c>
      <c r="B486" s="294" t="s">
        <v>912</v>
      </c>
      <c r="C486" s="432">
        <v>0</v>
      </c>
      <c r="D486" s="432">
        <v>0</v>
      </c>
      <c r="E486" s="292" t="str">
        <f t="shared" si="29"/>
        <v/>
      </c>
      <c r="F486" s="265" t="str">
        <f t="shared" si="27"/>
        <v>否</v>
      </c>
      <c r="G486" s="154" t="str">
        <f t="shared" si="28"/>
        <v>项</v>
      </c>
    </row>
    <row r="487" ht="36" customHeight="1" spans="1:7">
      <c r="A487" s="426" t="s">
        <v>913</v>
      </c>
      <c r="B487" s="290" t="s">
        <v>914</v>
      </c>
      <c r="C487" s="427">
        <f>SUM(C488:C491)</f>
        <v>947</v>
      </c>
      <c r="D487" s="427">
        <f>SUM(D488:D491)</f>
        <v>1382</v>
      </c>
      <c r="E487" s="292">
        <f t="shared" si="29"/>
        <v>0.459</v>
      </c>
      <c r="F487" s="265" t="str">
        <f t="shared" si="27"/>
        <v>是</v>
      </c>
      <c r="G487" s="154" t="str">
        <f t="shared" si="28"/>
        <v>款</v>
      </c>
    </row>
    <row r="488" ht="36" customHeight="1" spans="1:7">
      <c r="A488" s="428" t="s">
        <v>915</v>
      </c>
      <c r="B488" s="294" t="s">
        <v>916</v>
      </c>
      <c r="C488" s="432"/>
      <c r="D488" s="432"/>
      <c r="E488" s="292" t="str">
        <f t="shared" si="29"/>
        <v/>
      </c>
      <c r="F488" s="265" t="str">
        <f t="shared" si="27"/>
        <v>否</v>
      </c>
      <c r="G488" s="154" t="str">
        <f t="shared" si="28"/>
        <v>项</v>
      </c>
    </row>
    <row r="489" ht="36" customHeight="1" spans="1:7">
      <c r="A489" s="428" t="s">
        <v>917</v>
      </c>
      <c r="B489" s="294" t="s">
        <v>918</v>
      </c>
      <c r="C489" s="432">
        <v>0</v>
      </c>
      <c r="D489" s="432">
        <v>0</v>
      </c>
      <c r="E489" s="292" t="str">
        <f t="shared" si="29"/>
        <v/>
      </c>
      <c r="F489" s="265" t="str">
        <f t="shared" si="27"/>
        <v>否</v>
      </c>
      <c r="G489" s="154" t="str">
        <f t="shared" si="28"/>
        <v>项</v>
      </c>
    </row>
    <row r="490" ht="36" customHeight="1" spans="1:7">
      <c r="A490" s="428" t="s">
        <v>919</v>
      </c>
      <c r="B490" s="294" t="s">
        <v>920</v>
      </c>
      <c r="C490" s="432"/>
      <c r="D490" s="432"/>
      <c r="E490" s="292" t="str">
        <f t="shared" si="29"/>
        <v/>
      </c>
      <c r="F490" s="265" t="str">
        <f t="shared" si="27"/>
        <v>否</v>
      </c>
      <c r="G490" s="154" t="str">
        <f t="shared" si="28"/>
        <v>项</v>
      </c>
    </row>
    <row r="491" ht="36" customHeight="1" spans="1:7">
      <c r="A491" s="428" t="s">
        <v>921</v>
      </c>
      <c r="B491" s="294" t="s">
        <v>922</v>
      </c>
      <c r="C491" s="429">
        <v>947</v>
      </c>
      <c r="D491" s="429">
        <v>1382</v>
      </c>
      <c r="E491" s="292">
        <f t="shared" si="29"/>
        <v>0.459</v>
      </c>
      <c r="F491" s="265" t="str">
        <f t="shared" si="27"/>
        <v>是</v>
      </c>
      <c r="G491" s="154" t="str">
        <f t="shared" si="28"/>
        <v>项</v>
      </c>
    </row>
    <row r="492" ht="36" customHeight="1" spans="1:7">
      <c r="A492" s="426" t="s">
        <v>923</v>
      </c>
      <c r="B492" s="436" t="s">
        <v>530</v>
      </c>
      <c r="C492" s="437"/>
      <c r="D492" s="437"/>
      <c r="E492" s="292" t="str">
        <f t="shared" si="29"/>
        <v/>
      </c>
      <c r="F492" s="265" t="str">
        <f t="shared" si="27"/>
        <v>否</v>
      </c>
      <c r="G492" s="154" t="str">
        <f t="shared" si="28"/>
        <v>项</v>
      </c>
    </row>
    <row r="493" ht="36" customHeight="1" spans="1:7">
      <c r="A493" s="426" t="s">
        <v>82</v>
      </c>
      <c r="B493" s="290" t="s">
        <v>83</v>
      </c>
      <c r="C493" s="427">
        <f>SUM(C494,C510,C518,C529,C538,C548)</f>
        <v>959</v>
      </c>
      <c r="D493" s="427">
        <f>SUM(D494,D510,D518,D529,D538,D548)</f>
        <v>1831</v>
      </c>
      <c r="E493" s="292">
        <f t="shared" si="29"/>
        <v>0.909</v>
      </c>
      <c r="F493" s="265" t="str">
        <f t="shared" si="27"/>
        <v>是</v>
      </c>
      <c r="G493" s="154" t="str">
        <f t="shared" si="28"/>
        <v>类</v>
      </c>
    </row>
    <row r="494" ht="36" customHeight="1" spans="1:7">
      <c r="A494" s="426" t="s">
        <v>924</v>
      </c>
      <c r="B494" s="290" t="s">
        <v>925</v>
      </c>
      <c r="C494" s="427">
        <f>SUM(C495:C509)</f>
        <v>851</v>
      </c>
      <c r="D494" s="427">
        <f>SUM(D495:D509)</f>
        <v>1431</v>
      </c>
      <c r="E494" s="292">
        <f t="shared" si="29"/>
        <v>0.682</v>
      </c>
      <c r="F494" s="265" t="str">
        <f t="shared" si="27"/>
        <v>是</v>
      </c>
      <c r="G494" s="154" t="str">
        <f t="shared" si="28"/>
        <v>款</v>
      </c>
    </row>
    <row r="495" ht="36" customHeight="1" spans="1:7">
      <c r="A495" s="428" t="s">
        <v>926</v>
      </c>
      <c r="B495" s="294" t="s">
        <v>140</v>
      </c>
      <c r="C495" s="429">
        <v>392</v>
      </c>
      <c r="D495" s="430">
        <v>361</v>
      </c>
      <c r="E495" s="292">
        <f t="shared" si="29"/>
        <v>-0.079</v>
      </c>
      <c r="F495" s="265" t="str">
        <f t="shared" si="27"/>
        <v>是</v>
      </c>
      <c r="G495" s="154" t="str">
        <f t="shared" si="28"/>
        <v>项</v>
      </c>
    </row>
    <row r="496" ht="36" customHeight="1" spans="1:7">
      <c r="A496" s="428" t="s">
        <v>927</v>
      </c>
      <c r="B496" s="294" t="s">
        <v>142</v>
      </c>
      <c r="C496" s="429">
        <v>1</v>
      </c>
      <c r="D496" s="430">
        <v>5</v>
      </c>
      <c r="E496" s="292">
        <f t="shared" si="29"/>
        <v>4</v>
      </c>
      <c r="F496" s="265" t="str">
        <f t="shared" si="27"/>
        <v>是</v>
      </c>
      <c r="G496" s="154" t="str">
        <f t="shared" si="28"/>
        <v>项</v>
      </c>
    </row>
    <row r="497" ht="36" customHeight="1" spans="1:7">
      <c r="A497" s="428" t="s">
        <v>928</v>
      </c>
      <c r="B497" s="294" t="s">
        <v>144</v>
      </c>
      <c r="C497" s="429"/>
      <c r="D497" s="429"/>
      <c r="E497" s="292" t="str">
        <f t="shared" si="29"/>
        <v/>
      </c>
      <c r="F497" s="265" t="str">
        <f t="shared" si="27"/>
        <v>否</v>
      </c>
      <c r="G497" s="154" t="str">
        <f t="shared" si="28"/>
        <v>项</v>
      </c>
    </row>
    <row r="498" ht="36" customHeight="1" spans="1:7">
      <c r="A498" s="428" t="s">
        <v>929</v>
      </c>
      <c r="B498" s="294" t="s">
        <v>930</v>
      </c>
      <c r="C498" s="429"/>
      <c r="D498" s="430">
        <v>3</v>
      </c>
      <c r="E498" s="292" t="str">
        <f t="shared" si="29"/>
        <v/>
      </c>
      <c r="F498" s="265" t="str">
        <f t="shared" si="27"/>
        <v>是</v>
      </c>
      <c r="G498" s="154" t="str">
        <f t="shared" si="28"/>
        <v>项</v>
      </c>
    </row>
    <row r="499" ht="36" customHeight="1" spans="1:7">
      <c r="A499" s="428" t="s">
        <v>931</v>
      </c>
      <c r="B499" s="294" t="s">
        <v>932</v>
      </c>
      <c r="C499" s="429"/>
      <c r="D499" s="429"/>
      <c r="E499" s="292" t="str">
        <f t="shared" si="29"/>
        <v/>
      </c>
      <c r="F499" s="265" t="str">
        <f t="shared" si="27"/>
        <v>否</v>
      </c>
      <c r="G499" s="154" t="str">
        <f t="shared" si="28"/>
        <v>项</v>
      </c>
    </row>
    <row r="500" ht="36" customHeight="1" spans="1:7">
      <c r="A500" s="428" t="s">
        <v>933</v>
      </c>
      <c r="B500" s="294" t="s">
        <v>934</v>
      </c>
      <c r="C500" s="429"/>
      <c r="D500" s="429"/>
      <c r="E500" s="292" t="str">
        <f t="shared" si="29"/>
        <v/>
      </c>
      <c r="F500" s="265" t="str">
        <f t="shared" si="27"/>
        <v>否</v>
      </c>
      <c r="G500" s="154" t="str">
        <f t="shared" si="28"/>
        <v>项</v>
      </c>
    </row>
    <row r="501" ht="36" customHeight="1" spans="1:7">
      <c r="A501" s="428" t="s">
        <v>935</v>
      </c>
      <c r="B501" s="294" t="s">
        <v>936</v>
      </c>
      <c r="C501" s="429">
        <v>40</v>
      </c>
      <c r="D501" s="430">
        <v>30</v>
      </c>
      <c r="E501" s="292">
        <f t="shared" si="29"/>
        <v>-0.25</v>
      </c>
      <c r="F501" s="265" t="str">
        <f t="shared" si="27"/>
        <v>是</v>
      </c>
      <c r="G501" s="154" t="str">
        <f t="shared" si="28"/>
        <v>项</v>
      </c>
    </row>
    <row r="502" ht="36" customHeight="1" spans="1:7">
      <c r="A502" s="428" t="s">
        <v>937</v>
      </c>
      <c r="B502" s="294" t="s">
        <v>938</v>
      </c>
      <c r="C502" s="429">
        <v>1</v>
      </c>
      <c r="D502" s="429"/>
      <c r="E502" s="292">
        <f t="shared" si="29"/>
        <v>-1</v>
      </c>
      <c r="F502" s="265" t="str">
        <f t="shared" si="27"/>
        <v>是</v>
      </c>
      <c r="G502" s="154" t="str">
        <f t="shared" si="28"/>
        <v>项</v>
      </c>
    </row>
    <row r="503" ht="36" customHeight="1" spans="1:7">
      <c r="A503" s="428" t="s">
        <v>939</v>
      </c>
      <c r="B503" s="294" t="s">
        <v>940</v>
      </c>
      <c r="C503" s="429">
        <v>236</v>
      </c>
      <c r="D503" s="430">
        <v>468</v>
      </c>
      <c r="E503" s="292">
        <f t="shared" si="29"/>
        <v>0.983</v>
      </c>
      <c r="F503" s="265" t="str">
        <f t="shared" si="27"/>
        <v>是</v>
      </c>
      <c r="G503" s="154" t="str">
        <f t="shared" si="28"/>
        <v>项</v>
      </c>
    </row>
    <row r="504" ht="36" customHeight="1" spans="1:7">
      <c r="A504" s="428" t="s">
        <v>941</v>
      </c>
      <c r="B504" s="294" t="s">
        <v>942</v>
      </c>
      <c r="C504" s="429"/>
      <c r="D504" s="430">
        <v>200</v>
      </c>
      <c r="E504" s="292" t="str">
        <f t="shared" si="29"/>
        <v/>
      </c>
      <c r="F504" s="265" t="str">
        <f t="shared" si="27"/>
        <v>是</v>
      </c>
      <c r="G504" s="154" t="str">
        <f t="shared" si="28"/>
        <v>项</v>
      </c>
    </row>
    <row r="505" ht="36" customHeight="1" spans="1:7">
      <c r="A505" s="428" t="s">
        <v>943</v>
      </c>
      <c r="B505" s="294" t="s">
        <v>944</v>
      </c>
      <c r="C505" s="429">
        <v>17</v>
      </c>
      <c r="D505" s="430">
        <v>42</v>
      </c>
      <c r="E505" s="292">
        <f t="shared" si="29"/>
        <v>1.471</v>
      </c>
      <c r="F505" s="265" t="str">
        <f t="shared" si="27"/>
        <v>是</v>
      </c>
      <c r="G505" s="154" t="str">
        <f t="shared" si="28"/>
        <v>项</v>
      </c>
    </row>
    <row r="506" ht="36" customHeight="1" spans="1:7">
      <c r="A506" s="428" t="s">
        <v>945</v>
      </c>
      <c r="B506" s="294" t="s">
        <v>946</v>
      </c>
      <c r="C506" s="429">
        <v>8</v>
      </c>
      <c r="D506" s="430">
        <v>21</v>
      </c>
      <c r="E506" s="292">
        <f t="shared" si="29"/>
        <v>1.625</v>
      </c>
      <c r="F506" s="265" t="str">
        <f t="shared" si="27"/>
        <v>是</v>
      </c>
      <c r="G506" s="154" t="str">
        <f t="shared" si="28"/>
        <v>项</v>
      </c>
    </row>
    <row r="507" ht="36" customHeight="1" spans="1:7">
      <c r="A507" s="428" t="s">
        <v>947</v>
      </c>
      <c r="B507" s="294" t="s">
        <v>948</v>
      </c>
      <c r="C507" s="429">
        <v>1</v>
      </c>
      <c r="D507" s="430">
        <v>100</v>
      </c>
      <c r="E507" s="292">
        <f t="shared" si="29"/>
        <v>99</v>
      </c>
      <c r="F507" s="265" t="str">
        <f t="shared" si="27"/>
        <v>是</v>
      </c>
      <c r="G507" s="154" t="str">
        <f t="shared" si="28"/>
        <v>项</v>
      </c>
    </row>
    <row r="508" ht="36" customHeight="1" spans="1:7">
      <c r="A508" s="428" t="s">
        <v>949</v>
      </c>
      <c r="B508" s="294" t="s">
        <v>950</v>
      </c>
      <c r="C508" s="429">
        <v>5</v>
      </c>
      <c r="D508" s="429"/>
      <c r="E508" s="292">
        <f t="shared" si="29"/>
        <v>-1</v>
      </c>
      <c r="F508" s="265" t="str">
        <f t="shared" si="27"/>
        <v>是</v>
      </c>
      <c r="G508" s="154" t="str">
        <f t="shared" si="28"/>
        <v>项</v>
      </c>
    </row>
    <row r="509" ht="36" customHeight="1" spans="1:7">
      <c r="A509" s="428" t="s">
        <v>951</v>
      </c>
      <c r="B509" s="294" t="s">
        <v>952</v>
      </c>
      <c r="C509" s="429">
        <v>150</v>
      </c>
      <c r="D509" s="430">
        <v>201</v>
      </c>
      <c r="E509" s="292">
        <f t="shared" si="29"/>
        <v>0.34</v>
      </c>
      <c r="F509" s="265" t="str">
        <f t="shared" si="27"/>
        <v>是</v>
      </c>
      <c r="G509" s="154" t="str">
        <f t="shared" si="28"/>
        <v>项</v>
      </c>
    </row>
    <row r="510" ht="36" customHeight="1" spans="1:7">
      <c r="A510" s="426" t="s">
        <v>953</v>
      </c>
      <c r="B510" s="290" t="s">
        <v>954</v>
      </c>
      <c r="C510" s="427">
        <f>SUM(C511:C517)</f>
        <v>11</v>
      </c>
      <c r="D510" s="427">
        <f>SUM(D511:D517)</f>
        <v>27</v>
      </c>
      <c r="E510" s="292">
        <f t="shared" si="29"/>
        <v>1.455</v>
      </c>
      <c r="F510" s="265" t="str">
        <f t="shared" si="27"/>
        <v>是</v>
      </c>
      <c r="G510" s="154" t="str">
        <f t="shared" si="28"/>
        <v>款</v>
      </c>
    </row>
    <row r="511" ht="36" customHeight="1" spans="1:7">
      <c r="A511" s="428" t="s">
        <v>955</v>
      </c>
      <c r="B511" s="294" t="s">
        <v>140</v>
      </c>
      <c r="C511" s="432">
        <v>0</v>
      </c>
      <c r="D511" s="432">
        <v>0</v>
      </c>
      <c r="E511" s="292" t="str">
        <f t="shared" si="29"/>
        <v/>
      </c>
      <c r="F511" s="265" t="str">
        <f t="shared" si="27"/>
        <v>否</v>
      </c>
      <c r="G511" s="154" t="str">
        <f t="shared" si="28"/>
        <v>项</v>
      </c>
    </row>
    <row r="512" ht="36" customHeight="1" spans="1:7">
      <c r="A512" s="428" t="s">
        <v>956</v>
      </c>
      <c r="B512" s="294" t="s">
        <v>142</v>
      </c>
      <c r="C512" s="432">
        <v>0</v>
      </c>
      <c r="D512" s="432">
        <v>0</v>
      </c>
      <c r="E512" s="292" t="str">
        <f t="shared" si="29"/>
        <v/>
      </c>
      <c r="F512" s="265" t="str">
        <f t="shared" si="27"/>
        <v>否</v>
      </c>
      <c r="G512" s="154" t="str">
        <f t="shared" si="28"/>
        <v>项</v>
      </c>
    </row>
    <row r="513" ht="36" customHeight="1" spans="1:7">
      <c r="A513" s="428" t="s">
        <v>957</v>
      </c>
      <c r="B513" s="294" t="s">
        <v>144</v>
      </c>
      <c r="C513" s="432">
        <v>0</v>
      </c>
      <c r="D513" s="432">
        <v>0</v>
      </c>
      <c r="E513" s="292" t="str">
        <f t="shared" si="29"/>
        <v/>
      </c>
      <c r="F513" s="265" t="str">
        <f t="shared" si="27"/>
        <v>否</v>
      </c>
      <c r="G513" s="154" t="str">
        <f t="shared" si="28"/>
        <v>项</v>
      </c>
    </row>
    <row r="514" ht="36" customHeight="1" spans="1:7">
      <c r="A514" s="428" t="s">
        <v>958</v>
      </c>
      <c r="B514" s="294" t="s">
        <v>959</v>
      </c>
      <c r="C514" s="429">
        <v>8</v>
      </c>
      <c r="D514" s="430">
        <v>17</v>
      </c>
      <c r="E514" s="292">
        <f t="shared" si="29"/>
        <v>1.125</v>
      </c>
      <c r="F514" s="265" t="str">
        <f t="shared" si="27"/>
        <v>是</v>
      </c>
      <c r="G514" s="154" t="str">
        <f t="shared" si="28"/>
        <v>项</v>
      </c>
    </row>
    <row r="515" ht="36" customHeight="1" spans="1:7">
      <c r="A515" s="428" t="s">
        <v>960</v>
      </c>
      <c r="B515" s="294" t="s">
        <v>961</v>
      </c>
      <c r="C515" s="429"/>
      <c r="D515" s="429"/>
      <c r="E515" s="292" t="str">
        <f t="shared" si="29"/>
        <v/>
      </c>
      <c r="F515" s="265" t="str">
        <f t="shared" si="27"/>
        <v>否</v>
      </c>
      <c r="G515" s="154" t="str">
        <f t="shared" si="28"/>
        <v>项</v>
      </c>
    </row>
    <row r="516" ht="36" customHeight="1" spans="1:7">
      <c r="A516" s="428" t="s">
        <v>962</v>
      </c>
      <c r="B516" s="294" t="s">
        <v>963</v>
      </c>
      <c r="C516" s="429"/>
      <c r="D516" s="429"/>
      <c r="E516" s="292" t="str">
        <f t="shared" si="29"/>
        <v/>
      </c>
      <c r="F516" s="265" t="str">
        <f t="shared" si="27"/>
        <v>否</v>
      </c>
      <c r="G516" s="154" t="str">
        <f t="shared" si="28"/>
        <v>项</v>
      </c>
    </row>
    <row r="517" ht="36" customHeight="1" spans="1:7">
      <c r="A517" s="428" t="s">
        <v>964</v>
      </c>
      <c r="B517" s="294" t="s">
        <v>965</v>
      </c>
      <c r="C517" s="429">
        <v>3</v>
      </c>
      <c r="D517" s="430">
        <v>10</v>
      </c>
      <c r="E517" s="292">
        <f t="shared" si="29"/>
        <v>2.333</v>
      </c>
      <c r="F517" s="265" t="str">
        <f t="shared" si="27"/>
        <v>是</v>
      </c>
      <c r="G517" s="154" t="str">
        <f t="shared" si="28"/>
        <v>项</v>
      </c>
    </row>
    <row r="518" ht="36" customHeight="1" spans="1:7">
      <c r="A518" s="426" t="s">
        <v>966</v>
      </c>
      <c r="B518" s="290" t="s">
        <v>967</v>
      </c>
      <c r="C518" s="427">
        <f>SUM(C519:C528)</f>
        <v>88</v>
      </c>
      <c r="D518" s="427">
        <f>SUM(D519:D528)</f>
        <v>317</v>
      </c>
      <c r="E518" s="292">
        <f t="shared" si="29"/>
        <v>2.602</v>
      </c>
      <c r="F518" s="265" t="str">
        <f t="shared" si="27"/>
        <v>是</v>
      </c>
      <c r="G518" s="154" t="str">
        <f t="shared" si="28"/>
        <v>款</v>
      </c>
    </row>
    <row r="519" ht="36" customHeight="1" spans="1:7">
      <c r="A519" s="428" t="s">
        <v>968</v>
      </c>
      <c r="B519" s="294" t="s">
        <v>140</v>
      </c>
      <c r="C519" s="429">
        <v>1</v>
      </c>
      <c r="D519" s="430">
        <v>21</v>
      </c>
      <c r="E519" s="292">
        <f t="shared" si="29"/>
        <v>20</v>
      </c>
      <c r="F519" s="265" t="str">
        <f t="shared" si="27"/>
        <v>是</v>
      </c>
      <c r="G519" s="154" t="str">
        <f t="shared" si="28"/>
        <v>项</v>
      </c>
    </row>
    <row r="520" ht="36" customHeight="1" spans="1:7">
      <c r="A520" s="428" t="s">
        <v>969</v>
      </c>
      <c r="B520" s="294" t="s">
        <v>142</v>
      </c>
      <c r="C520" s="429"/>
      <c r="D520" s="430">
        <v>15</v>
      </c>
      <c r="E520" s="292" t="str">
        <f t="shared" si="29"/>
        <v/>
      </c>
      <c r="F520" s="265" t="str">
        <f t="shared" si="27"/>
        <v>是</v>
      </c>
      <c r="G520" s="154" t="str">
        <f t="shared" si="28"/>
        <v>项</v>
      </c>
    </row>
    <row r="521" ht="36" customHeight="1" spans="1:7">
      <c r="A521" s="428" t="s">
        <v>970</v>
      </c>
      <c r="B521" s="294" t="s">
        <v>144</v>
      </c>
      <c r="C521" s="429"/>
      <c r="D521" s="429"/>
      <c r="E521" s="292" t="str">
        <f t="shared" si="29"/>
        <v/>
      </c>
      <c r="F521" s="265" t="str">
        <f t="shared" si="27"/>
        <v>否</v>
      </c>
      <c r="G521" s="154" t="str">
        <f t="shared" si="28"/>
        <v>项</v>
      </c>
    </row>
    <row r="522" ht="36" customHeight="1" spans="1:7">
      <c r="A522" s="428" t="s">
        <v>971</v>
      </c>
      <c r="B522" s="294" t="s">
        <v>972</v>
      </c>
      <c r="C522" s="429"/>
      <c r="D522" s="429"/>
      <c r="E522" s="292" t="str">
        <f t="shared" si="29"/>
        <v/>
      </c>
      <c r="F522" s="265" t="str">
        <f t="shared" si="27"/>
        <v>否</v>
      </c>
      <c r="G522" s="154" t="str">
        <f t="shared" si="28"/>
        <v>项</v>
      </c>
    </row>
    <row r="523" ht="36" customHeight="1" spans="1:7">
      <c r="A523" s="428" t="s">
        <v>973</v>
      </c>
      <c r="B523" s="294" t="s">
        <v>974</v>
      </c>
      <c r="C523" s="429"/>
      <c r="D523" s="430">
        <v>67</v>
      </c>
      <c r="E523" s="292" t="str">
        <f t="shared" si="29"/>
        <v/>
      </c>
      <c r="F523" s="265" t="str">
        <f t="shared" si="27"/>
        <v>是</v>
      </c>
      <c r="G523" s="154" t="str">
        <f t="shared" si="28"/>
        <v>项</v>
      </c>
    </row>
    <row r="524" ht="36" customHeight="1" spans="1:7">
      <c r="A524" s="428" t="s">
        <v>975</v>
      </c>
      <c r="B524" s="294" t="s">
        <v>976</v>
      </c>
      <c r="C524" s="429"/>
      <c r="D524" s="429"/>
      <c r="E524" s="292" t="str">
        <f t="shared" si="29"/>
        <v/>
      </c>
      <c r="F524" s="265" t="str">
        <f t="shared" si="27"/>
        <v>否</v>
      </c>
      <c r="G524" s="154" t="str">
        <f t="shared" si="28"/>
        <v>项</v>
      </c>
    </row>
    <row r="525" ht="36" customHeight="1" spans="1:7">
      <c r="A525" s="428" t="s">
        <v>977</v>
      </c>
      <c r="B525" s="294" t="s">
        <v>978</v>
      </c>
      <c r="C525" s="429">
        <v>1</v>
      </c>
      <c r="D525" s="430">
        <v>114</v>
      </c>
      <c r="E525" s="292">
        <f t="shared" si="29"/>
        <v>113</v>
      </c>
      <c r="F525" s="265" t="str">
        <f t="shared" si="27"/>
        <v>是</v>
      </c>
      <c r="G525" s="154" t="str">
        <f t="shared" si="28"/>
        <v>项</v>
      </c>
    </row>
    <row r="526" ht="36" customHeight="1" spans="1:7">
      <c r="A526" s="428" t="s">
        <v>979</v>
      </c>
      <c r="B526" s="294" t="s">
        <v>980</v>
      </c>
      <c r="C526" s="429">
        <v>86</v>
      </c>
      <c r="D526" s="430">
        <v>100</v>
      </c>
      <c r="E526" s="292">
        <f t="shared" si="29"/>
        <v>0.163</v>
      </c>
      <c r="F526" s="265" t="str">
        <f t="shared" si="27"/>
        <v>是</v>
      </c>
      <c r="G526" s="154" t="str">
        <f t="shared" si="28"/>
        <v>项</v>
      </c>
    </row>
    <row r="527" ht="36" customHeight="1" spans="1:7">
      <c r="A527" s="428" t="s">
        <v>981</v>
      </c>
      <c r="B527" s="294" t="s">
        <v>982</v>
      </c>
      <c r="C527" s="432"/>
      <c r="D527" s="429"/>
      <c r="E527" s="292" t="str">
        <f t="shared" si="29"/>
        <v/>
      </c>
      <c r="F527" s="265" t="str">
        <f t="shared" si="27"/>
        <v>否</v>
      </c>
      <c r="G527" s="154" t="str">
        <f t="shared" si="28"/>
        <v>项</v>
      </c>
    </row>
    <row r="528" ht="36" customHeight="1" spans="1:7">
      <c r="A528" s="428" t="s">
        <v>983</v>
      </c>
      <c r="B528" s="294" t="s">
        <v>984</v>
      </c>
      <c r="C528" s="432"/>
      <c r="D528" s="432"/>
      <c r="E528" s="292" t="str">
        <f t="shared" si="29"/>
        <v/>
      </c>
      <c r="F528" s="265" t="str">
        <f t="shared" si="27"/>
        <v>否</v>
      </c>
      <c r="G528" s="154" t="str">
        <f t="shared" si="28"/>
        <v>项</v>
      </c>
    </row>
    <row r="529" ht="36" customHeight="1" spans="1:7">
      <c r="A529" s="426" t="s">
        <v>985</v>
      </c>
      <c r="B529" s="290" t="s">
        <v>986</v>
      </c>
      <c r="C529" s="427">
        <f>SUM(C530:C537)</f>
        <v>0</v>
      </c>
      <c r="D529" s="427">
        <f>SUM(D530:D537)</f>
        <v>0</v>
      </c>
      <c r="E529" s="292" t="str">
        <f t="shared" si="29"/>
        <v/>
      </c>
      <c r="F529" s="265" t="str">
        <f t="shared" ref="F529:F592" si="30">IF(LEN(A529)=3,"是",IF(B529&lt;&gt;"",IF(SUM(C529:D529)&lt;&gt;0,"是","否"),"是"))</f>
        <v>否</v>
      </c>
      <c r="G529" s="154" t="str">
        <f t="shared" ref="G529:G592" si="31">IF(LEN(A529)=3,"类",IF(LEN(A529)=5,"款","项"))</f>
        <v>款</v>
      </c>
    </row>
    <row r="530" ht="36" customHeight="1" spans="1:7">
      <c r="A530" s="428" t="s">
        <v>987</v>
      </c>
      <c r="B530" s="294" t="s">
        <v>140</v>
      </c>
      <c r="C530" s="432">
        <v>0</v>
      </c>
      <c r="D530" s="432">
        <v>0</v>
      </c>
      <c r="E530" s="292" t="str">
        <f t="shared" si="29"/>
        <v/>
      </c>
      <c r="F530" s="265" t="str">
        <f t="shared" si="30"/>
        <v>否</v>
      </c>
      <c r="G530" s="154" t="str">
        <f t="shared" si="31"/>
        <v>项</v>
      </c>
    </row>
    <row r="531" ht="36" customHeight="1" spans="1:7">
      <c r="A531" s="428" t="s">
        <v>988</v>
      </c>
      <c r="B531" s="294" t="s">
        <v>142</v>
      </c>
      <c r="C531" s="432">
        <v>0</v>
      </c>
      <c r="D531" s="432">
        <v>0</v>
      </c>
      <c r="E531" s="292" t="str">
        <f t="shared" si="29"/>
        <v/>
      </c>
      <c r="F531" s="265" t="str">
        <f t="shared" si="30"/>
        <v>否</v>
      </c>
      <c r="G531" s="154" t="str">
        <f t="shared" si="31"/>
        <v>项</v>
      </c>
    </row>
    <row r="532" ht="36" customHeight="1" spans="1:7">
      <c r="A532" s="428" t="s">
        <v>989</v>
      </c>
      <c r="B532" s="294" t="s">
        <v>144</v>
      </c>
      <c r="C532" s="432">
        <v>0</v>
      </c>
      <c r="D532" s="432">
        <v>0</v>
      </c>
      <c r="E532" s="292" t="str">
        <f t="shared" si="29"/>
        <v/>
      </c>
      <c r="F532" s="265" t="str">
        <f t="shared" si="30"/>
        <v>否</v>
      </c>
      <c r="G532" s="154" t="str">
        <f t="shared" si="31"/>
        <v>项</v>
      </c>
    </row>
    <row r="533" ht="36" customHeight="1" spans="1:7">
      <c r="A533" s="428" t="s">
        <v>990</v>
      </c>
      <c r="B533" s="294" t="s">
        <v>991</v>
      </c>
      <c r="C533" s="432">
        <v>0</v>
      </c>
      <c r="D533" s="432">
        <v>0</v>
      </c>
      <c r="E533" s="292" t="str">
        <f t="shared" ref="E533:E596" si="32">IF(C533&gt;0,D533/C533-1,IF(C533&lt;0,-(D533/C533-1),""))</f>
        <v/>
      </c>
      <c r="F533" s="265" t="str">
        <f t="shared" si="30"/>
        <v>否</v>
      </c>
      <c r="G533" s="154" t="str">
        <f t="shared" si="31"/>
        <v>项</v>
      </c>
    </row>
    <row r="534" ht="36" customHeight="1" spans="1:7">
      <c r="A534" s="428" t="s">
        <v>992</v>
      </c>
      <c r="B534" s="294" t="s">
        <v>993</v>
      </c>
      <c r="C534" s="432"/>
      <c r="D534" s="432"/>
      <c r="E534" s="292" t="str">
        <f t="shared" si="32"/>
        <v/>
      </c>
      <c r="F534" s="265" t="str">
        <f t="shared" si="30"/>
        <v>否</v>
      </c>
      <c r="G534" s="154" t="str">
        <f t="shared" si="31"/>
        <v>项</v>
      </c>
    </row>
    <row r="535" ht="36" customHeight="1" spans="1:7">
      <c r="A535" s="428" t="s">
        <v>994</v>
      </c>
      <c r="B535" s="294" t="s">
        <v>995</v>
      </c>
      <c r="C535" s="432">
        <v>0</v>
      </c>
      <c r="D535" s="432">
        <v>0</v>
      </c>
      <c r="E535" s="292" t="str">
        <f t="shared" si="32"/>
        <v/>
      </c>
      <c r="F535" s="265" t="str">
        <f t="shared" si="30"/>
        <v>否</v>
      </c>
      <c r="G535" s="154" t="str">
        <f t="shared" si="31"/>
        <v>项</v>
      </c>
    </row>
    <row r="536" ht="36" customHeight="1" spans="1:7">
      <c r="A536" s="428" t="s">
        <v>996</v>
      </c>
      <c r="B536" s="294" t="s">
        <v>997</v>
      </c>
      <c r="C536" s="432"/>
      <c r="D536" s="432"/>
      <c r="E536" s="292" t="str">
        <f t="shared" si="32"/>
        <v/>
      </c>
      <c r="F536" s="265" t="str">
        <f t="shared" si="30"/>
        <v>否</v>
      </c>
      <c r="G536" s="154" t="str">
        <f t="shared" si="31"/>
        <v>项</v>
      </c>
    </row>
    <row r="537" ht="36" customHeight="1" spans="1:7">
      <c r="A537" s="428" t="s">
        <v>998</v>
      </c>
      <c r="B537" s="294" t="s">
        <v>999</v>
      </c>
      <c r="C537" s="432">
        <v>0</v>
      </c>
      <c r="D537" s="432">
        <v>0</v>
      </c>
      <c r="E537" s="292" t="str">
        <f t="shared" si="32"/>
        <v/>
      </c>
      <c r="F537" s="265" t="str">
        <f t="shared" si="30"/>
        <v>否</v>
      </c>
      <c r="G537" s="154" t="str">
        <f t="shared" si="31"/>
        <v>项</v>
      </c>
    </row>
    <row r="538" ht="36" customHeight="1" spans="1:7">
      <c r="A538" s="426" t="s">
        <v>1000</v>
      </c>
      <c r="B538" s="290" t="s">
        <v>1001</v>
      </c>
      <c r="C538" s="427">
        <f>SUM(C539:C547)</f>
        <v>6</v>
      </c>
      <c r="D538" s="427">
        <f>SUM(D539:D547)</f>
        <v>56</v>
      </c>
      <c r="E538" s="292">
        <f t="shared" si="32"/>
        <v>8.333</v>
      </c>
      <c r="F538" s="265" t="str">
        <f t="shared" si="30"/>
        <v>是</v>
      </c>
      <c r="G538" s="154" t="str">
        <f t="shared" si="31"/>
        <v>款</v>
      </c>
    </row>
    <row r="539" ht="36" customHeight="1" spans="1:7">
      <c r="A539" s="428" t="s">
        <v>1002</v>
      </c>
      <c r="B539" s="294" t="s">
        <v>140</v>
      </c>
      <c r="C539" s="432"/>
      <c r="D539" s="432"/>
      <c r="E539" s="292" t="str">
        <f t="shared" si="32"/>
        <v/>
      </c>
      <c r="F539" s="265" t="str">
        <f t="shared" si="30"/>
        <v>否</v>
      </c>
      <c r="G539" s="154" t="str">
        <f t="shared" si="31"/>
        <v>项</v>
      </c>
    </row>
    <row r="540" ht="36" customHeight="1" spans="1:7">
      <c r="A540" s="428" t="s">
        <v>1003</v>
      </c>
      <c r="B540" s="294" t="s">
        <v>142</v>
      </c>
      <c r="C540" s="432">
        <v>0</v>
      </c>
      <c r="D540" s="432">
        <v>0</v>
      </c>
      <c r="E540" s="292" t="str">
        <f t="shared" si="32"/>
        <v/>
      </c>
      <c r="F540" s="265" t="str">
        <f t="shared" si="30"/>
        <v>否</v>
      </c>
      <c r="G540" s="154" t="str">
        <f t="shared" si="31"/>
        <v>项</v>
      </c>
    </row>
    <row r="541" ht="36" customHeight="1" spans="1:7">
      <c r="A541" s="428" t="s">
        <v>1004</v>
      </c>
      <c r="B541" s="294" t="s">
        <v>144</v>
      </c>
      <c r="C541" s="432"/>
      <c r="D541" s="432"/>
      <c r="E541" s="292" t="str">
        <f t="shared" si="32"/>
        <v/>
      </c>
      <c r="F541" s="265" t="str">
        <f t="shared" si="30"/>
        <v>否</v>
      </c>
      <c r="G541" s="154" t="str">
        <f t="shared" si="31"/>
        <v>项</v>
      </c>
    </row>
    <row r="542" ht="36" customHeight="1" spans="1:7">
      <c r="A542" s="428" t="s">
        <v>1005</v>
      </c>
      <c r="B542" s="294" t="s">
        <v>1006</v>
      </c>
      <c r="C542" s="432"/>
      <c r="D542" s="432"/>
      <c r="E542" s="292" t="str">
        <f t="shared" si="32"/>
        <v/>
      </c>
      <c r="F542" s="265" t="str">
        <f t="shared" si="30"/>
        <v>否</v>
      </c>
      <c r="G542" s="154" t="str">
        <f t="shared" si="31"/>
        <v>项</v>
      </c>
    </row>
    <row r="543" ht="36" customHeight="1" spans="1:7">
      <c r="A543" s="428" t="s">
        <v>1007</v>
      </c>
      <c r="B543" s="294" t="s">
        <v>1008</v>
      </c>
      <c r="C543" s="432"/>
      <c r="D543" s="432"/>
      <c r="E543" s="292" t="str">
        <f t="shared" si="32"/>
        <v/>
      </c>
      <c r="F543" s="265" t="str">
        <f t="shared" si="30"/>
        <v>否</v>
      </c>
      <c r="G543" s="154" t="str">
        <f t="shared" si="31"/>
        <v>项</v>
      </c>
    </row>
    <row r="544" ht="36" customHeight="1" spans="1:7">
      <c r="A544" s="428" t="s">
        <v>1009</v>
      </c>
      <c r="B544" s="294" t="s">
        <v>1010</v>
      </c>
      <c r="C544" s="432"/>
      <c r="D544" s="432"/>
      <c r="E544" s="292" t="str">
        <f t="shared" si="32"/>
        <v/>
      </c>
      <c r="F544" s="265" t="str">
        <f t="shared" si="30"/>
        <v>否</v>
      </c>
      <c r="G544" s="154" t="str">
        <f t="shared" si="31"/>
        <v>项</v>
      </c>
    </row>
    <row r="545" ht="36" customHeight="1" spans="1:7">
      <c r="A545" s="442" t="s">
        <v>1011</v>
      </c>
      <c r="B545" s="294" t="s">
        <v>1012</v>
      </c>
      <c r="C545" s="432"/>
      <c r="D545" s="430">
        <v>13</v>
      </c>
      <c r="E545" s="292" t="str">
        <f t="shared" si="32"/>
        <v/>
      </c>
      <c r="F545" s="265" t="str">
        <f t="shared" si="30"/>
        <v>是</v>
      </c>
      <c r="G545" s="154" t="str">
        <f t="shared" si="31"/>
        <v>项</v>
      </c>
    </row>
    <row r="546" ht="36" customHeight="1" spans="1:7">
      <c r="A546" s="442" t="s">
        <v>1013</v>
      </c>
      <c r="B546" s="294" t="s">
        <v>1014</v>
      </c>
      <c r="C546" s="429">
        <v>4</v>
      </c>
      <c r="D546" s="429"/>
      <c r="E546" s="292">
        <f t="shared" si="32"/>
        <v>-1</v>
      </c>
      <c r="F546" s="265" t="str">
        <f t="shared" si="30"/>
        <v>是</v>
      </c>
      <c r="G546" s="154" t="str">
        <f t="shared" si="31"/>
        <v>项</v>
      </c>
    </row>
    <row r="547" ht="36" customHeight="1" spans="1:7">
      <c r="A547" s="428" t="s">
        <v>1015</v>
      </c>
      <c r="B547" s="294" t="s">
        <v>1016</v>
      </c>
      <c r="C547" s="429">
        <v>2</v>
      </c>
      <c r="D547" s="430">
        <v>43</v>
      </c>
      <c r="E547" s="292">
        <f t="shared" si="32"/>
        <v>20.5</v>
      </c>
      <c r="F547" s="265" t="str">
        <f t="shared" si="30"/>
        <v>是</v>
      </c>
      <c r="G547" s="154" t="str">
        <f t="shared" si="31"/>
        <v>项</v>
      </c>
    </row>
    <row r="548" ht="36" customHeight="1" spans="1:7">
      <c r="A548" s="426" t="s">
        <v>1017</v>
      </c>
      <c r="B548" s="290" t="s">
        <v>1018</v>
      </c>
      <c r="C548" s="427">
        <f>SUM(C549:C551)</f>
        <v>3</v>
      </c>
      <c r="D548" s="427">
        <f>SUM(D549:D551)</f>
        <v>0</v>
      </c>
      <c r="E548" s="292">
        <f t="shared" si="32"/>
        <v>-1</v>
      </c>
      <c r="F548" s="265" t="str">
        <f t="shared" si="30"/>
        <v>是</v>
      </c>
      <c r="G548" s="154" t="str">
        <f t="shared" si="31"/>
        <v>款</v>
      </c>
    </row>
    <row r="549" ht="36" customHeight="1" spans="1:7">
      <c r="A549" s="428" t="s">
        <v>1019</v>
      </c>
      <c r="B549" s="294" t="s">
        <v>1020</v>
      </c>
      <c r="C549" s="429">
        <v>2</v>
      </c>
      <c r="D549" s="432"/>
      <c r="E549" s="292">
        <f t="shared" si="32"/>
        <v>-1</v>
      </c>
      <c r="F549" s="265" t="str">
        <f t="shared" si="30"/>
        <v>是</v>
      </c>
      <c r="G549" s="154" t="str">
        <f t="shared" si="31"/>
        <v>项</v>
      </c>
    </row>
    <row r="550" ht="36" customHeight="1" spans="1:7">
      <c r="A550" s="428" t="s">
        <v>1021</v>
      </c>
      <c r="B550" s="294" t="s">
        <v>1022</v>
      </c>
      <c r="C550" s="429"/>
      <c r="D550" s="432"/>
      <c r="E550" s="292" t="str">
        <f t="shared" si="32"/>
        <v/>
      </c>
      <c r="F550" s="265" t="str">
        <f t="shared" si="30"/>
        <v>否</v>
      </c>
      <c r="G550" s="154" t="str">
        <f t="shared" si="31"/>
        <v>项</v>
      </c>
    </row>
    <row r="551" ht="36" customHeight="1" spans="1:7">
      <c r="A551" s="428" t="s">
        <v>1023</v>
      </c>
      <c r="B551" s="294" t="s">
        <v>1024</v>
      </c>
      <c r="C551" s="429">
        <v>1</v>
      </c>
      <c r="D551" s="432"/>
      <c r="E551" s="292">
        <f t="shared" si="32"/>
        <v>-1</v>
      </c>
      <c r="F551" s="265" t="str">
        <f t="shared" si="30"/>
        <v>是</v>
      </c>
      <c r="G551" s="154" t="str">
        <f t="shared" si="31"/>
        <v>项</v>
      </c>
    </row>
    <row r="552" ht="36" customHeight="1" spans="1:7">
      <c r="A552" s="435" t="s">
        <v>1025</v>
      </c>
      <c r="B552" s="436" t="s">
        <v>530</v>
      </c>
      <c r="C552" s="437"/>
      <c r="D552" s="437"/>
      <c r="E552" s="292" t="str">
        <f t="shared" si="32"/>
        <v/>
      </c>
      <c r="F552" s="265" t="str">
        <f t="shared" si="30"/>
        <v>否</v>
      </c>
      <c r="G552" s="154" t="str">
        <f t="shared" si="31"/>
        <v>项</v>
      </c>
    </row>
    <row r="553" ht="36" customHeight="1" spans="1:7">
      <c r="A553" s="426" t="s">
        <v>84</v>
      </c>
      <c r="B553" s="290" t="s">
        <v>85</v>
      </c>
      <c r="C553" s="427">
        <f>SUM(C554,C573,C582,C584,C593,C597,C607,C616,C623,C631,C640,C645,C648,C651,C654,C657,C660,C664,C669,C677,C680)</f>
        <v>23201</v>
      </c>
      <c r="D553" s="427">
        <f>SUM(D554,D573,D582,D584,D593,D597,D607,D616,D623,D631,D640,D645,D648,D651,D654,D657,D660,D664,D669,D677,D680)</f>
        <v>25346</v>
      </c>
      <c r="E553" s="292">
        <f t="shared" si="32"/>
        <v>0.092</v>
      </c>
      <c r="F553" s="265" t="str">
        <f t="shared" si="30"/>
        <v>是</v>
      </c>
      <c r="G553" s="154" t="str">
        <f t="shared" si="31"/>
        <v>类</v>
      </c>
    </row>
    <row r="554" ht="36" customHeight="1" spans="1:7">
      <c r="A554" s="426" t="s">
        <v>1026</v>
      </c>
      <c r="B554" s="290" t="s">
        <v>1027</v>
      </c>
      <c r="C554" s="427">
        <f>SUM(C555:C572)</f>
        <v>1581</v>
      </c>
      <c r="D554" s="427">
        <f>SUM(D555:D572)</f>
        <v>2153</v>
      </c>
      <c r="E554" s="292">
        <f t="shared" si="32"/>
        <v>0.362</v>
      </c>
      <c r="F554" s="265" t="str">
        <f t="shared" si="30"/>
        <v>是</v>
      </c>
      <c r="G554" s="154" t="str">
        <f t="shared" si="31"/>
        <v>款</v>
      </c>
    </row>
    <row r="555" ht="36" customHeight="1" spans="1:7">
      <c r="A555" s="428" t="s">
        <v>1028</v>
      </c>
      <c r="B555" s="294" t="s">
        <v>140</v>
      </c>
      <c r="C555" s="429">
        <v>1040</v>
      </c>
      <c r="D555" s="429">
        <v>1255</v>
      </c>
      <c r="E555" s="292">
        <f t="shared" si="32"/>
        <v>0.207</v>
      </c>
      <c r="F555" s="265" t="str">
        <f t="shared" si="30"/>
        <v>是</v>
      </c>
      <c r="G555" s="154" t="str">
        <f t="shared" si="31"/>
        <v>项</v>
      </c>
    </row>
    <row r="556" ht="36" customHeight="1" spans="1:7">
      <c r="A556" s="428" t="s">
        <v>1029</v>
      </c>
      <c r="B556" s="294" t="s">
        <v>142</v>
      </c>
      <c r="C556" s="429">
        <v>35</v>
      </c>
      <c r="D556" s="429">
        <v>100</v>
      </c>
      <c r="E556" s="292">
        <f t="shared" si="32"/>
        <v>1.857</v>
      </c>
      <c r="F556" s="265" t="str">
        <f t="shared" si="30"/>
        <v>是</v>
      </c>
      <c r="G556" s="154" t="str">
        <f t="shared" si="31"/>
        <v>项</v>
      </c>
    </row>
    <row r="557" ht="36" customHeight="1" spans="1:7">
      <c r="A557" s="428" t="s">
        <v>1030</v>
      </c>
      <c r="B557" s="294" t="s">
        <v>144</v>
      </c>
      <c r="C557" s="429"/>
      <c r="D557" s="429"/>
      <c r="E557" s="292" t="str">
        <f t="shared" si="32"/>
        <v/>
      </c>
      <c r="F557" s="265" t="str">
        <f t="shared" si="30"/>
        <v>否</v>
      </c>
      <c r="G557" s="154" t="str">
        <f t="shared" si="31"/>
        <v>项</v>
      </c>
    </row>
    <row r="558" ht="36" customHeight="1" spans="1:7">
      <c r="A558" s="428" t="s">
        <v>1031</v>
      </c>
      <c r="B558" s="294" t="s">
        <v>1032</v>
      </c>
      <c r="C558" s="429"/>
      <c r="D558" s="429"/>
      <c r="E558" s="292" t="str">
        <f t="shared" si="32"/>
        <v/>
      </c>
      <c r="F558" s="265" t="str">
        <f t="shared" si="30"/>
        <v>否</v>
      </c>
      <c r="G558" s="154" t="str">
        <f t="shared" si="31"/>
        <v>项</v>
      </c>
    </row>
    <row r="559" ht="36" customHeight="1" spans="1:7">
      <c r="A559" s="428" t="s">
        <v>1033</v>
      </c>
      <c r="B559" s="294" t="s">
        <v>1034</v>
      </c>
      <c r="C559" s="429"/>
      <c r="D559" s="429"/>
      <c r="E559" s="292" t="str">
        <f t="shared" si="32"/>
        <v/>
      </c>
      <c r="F559" s="265" t="str">
        <f t="shared" si="30"/>
        <v>否</v>
      </c>
      <c r="G559" s="154" t="str">
        <f t="shared" si="31"/>
        <v>项</v>
      </c>
    </row>
    <row r="560" ht="36" customHeight="1" spans="1:7">
      <c r="A560" s="428" t="s">
        <v>1035</v>
      </c>
      <c r="B560" s="294" t="s">
        <v>1036</v>
      </c>
      <c r="C560" s="429">
        <v>9</v>
      </c>
      <c r="D560" s="429">
        <v>127</v>
      </c>
      <c r="E560" s="292">
        <f t="shared" si="32"/>
        <v>13.111</v>
      </c>
      <c r="F560" s="265" t="str">
        <f t="shared" si="30"/>
        <v>是</v>
      </c>
      <c r="G560" s="154" t="str">
        <f t="shared" si="31"/>
        <v>项</v>
      </c>
    </row>
    <row r="561" ht="36" customHeight="1" spans="1:7">
      <c r="A561" s="428" t="s">
        <v>1037</v>
      </c>
      <c r="B561" s="294" t="s">
        <v>1038</v>
      </c>
      <c r="C561" s="429"/>
      <c r="D561" s="429"/>
      <c r="E561" s="292" t="str">
        <f t="shared" si="32"/>
        <v/>
      </c>
      <c r="F561" s="265" t="str">
        <f t="shared" si="30"/>
        <v>否</v>
      </c>
      <c r="G561" s="154" t="str">
        <f t="shared" si="31"/>
        <v>项</v>
      </c>
    </row>
    <row r="562" ht="36" customHeight="1" spans="1:7">
      <c r="A562" s="428" t="s">
        <v>1039</v>
      </c>
      <c r="B562" s="294" t="s">
        <v>241</v>
      </c>
      <c r="C562" s="429">
        <v>6</v>
      </c>
      <c r="D562" s="429">
        <v>5</v>
      </c>
      <c r="E562" s="292">
        <f t="shared" si="32"/>
        <v>-0.167</v>
      </c>
      <c r="F562" s="265" t="str">
        <f t="shared" si="30"/>
        <v>是</v>
      </c>
      <c r="G562" s="154" t="str">
        <f t="shared" si="31"/>
        <v>项</v>
      </c>
    </row>
    <row r="563" ht="36" customHeight="1" spans="1:7">
      <c r="A563" s="428" t="s">
        <v>1040</v>
      </c>
      <c r="B563" s="294" t="s">
        <v>1041</v>
      </c>
      <c r="C563" s="429"/>
      <c r="D563" s="432"/>
      <c r="E563" s="292" t="str">
        <f t="shared" si="32"/>
        <v/>
      </c>
      <c r="F563" s="265" t="str">
        <f t="shared" si="30"/>
        <v>否</v>
      </c>
      <c r="G563" s="154" t="str">
        <f t="shared" si="31"/>
        <v>项</v>
      </c>
    </row>
    <row r="564" ht="36" customHeight="1" spans="1:7">
      <c r="A564" s="428" t="s">
        <v>1042</v>
      </c>
      <c r="B564" s="294" t="s">
        <v>1043</v>
      </c>
      <c r="C564" s="429"/>
      <c r="D564" s="432"/>
      <c r="E564" s="292" t="str">
        <f t="shared" si="32"/>
        <v/>
      </c>
      <c r="F564" s="265" t="str">
        <f t="shared" si="30"/>
        <v>否</v>
      </c>
      <c r="G564" s="154" t="str">
        <f t="shared" si="31"/>
        <v>项</v>
      </c>
    </row>
    <row r="565" ht="36" customHeight="1" spans="1:7">
      <c r="A565" s="428" t="s">
        <v>1044</v>
      </c>
      <c r="B565" s="294" t="s">
        <v>1045</v>
      </c>
      <c r="C565" s="432"/>
      <c r="D565" s="432"/>
      <c r="E565" s="292" t="str">
        <f t="shared" si="32"/>
        <v/>
      </c>
      <c r="F565" s="265" t="str">
        <f t="shared" si="30"/>
        <v>否</v>
      </c>
      <c r="G565" s="154" t="str">
        <f t="shared" si="31"/>
        <v>项</v>
      </c>
    </row>
    <row r="566" ht="36" customHeight="1" spans="1:7">
      <c r="A566" s="428" t="s">
        <v>1046</v>
      </c>
      <c r="B566" s="294" t="s">
        <v>1047</v>
      </c>
      <c r="C566" s="432">
        <v>0</v>
      </c>
      <c r="D566" s="432">
        <v>0</v>
      </c>
      <c r="E566" s="292" t="str">
        <f t="shared" si="32"/>
        <v/>
      </c>
      <c r="F566" s="265" t="str">
        <f t="shared" si="30"/>
        <v>否</v>
      </c>
      <c r="G566" s="154" t="str">
        <f t="shared" si="31"/>
        <v>项</v>
      </c>
    </row>
    <row r="567" ht="36" customHeight="1" spans="1:7">
      <c r="A567" s="433">
        <v>2080113</v>
      </c>
      <c r="B567" s="441" t="s">
        <v>307</v>
      </c>
      <c r="C567" s="432">
        <v>0</v>
      </c>
      <c r="D567" s="432">
        <v>0</v>
      </c>
      <c r="E567" s="292" t="str">
        <f t="shared" si="32"/>
        <v/>
      </c>
      <c r="F567" s="265" t="str">
        <f t="shared" si="30"/>
        <v>否</v>
      </c>
      <c r="G567" s="154" t="str">
        <f t="shared" si="31"/>
        <v>项</v>
      </c>
    </row>
    <row r="568" ht="36" customHeight="1" spans="1:7">
      <c r="A568" s="433">
        <v>2080114</v>
      </c>
      <c r="B568" s="441" t="s">
        <v>309</v>
      </c>
      <c r="C568" s="432">
        <v>0</v>
      </c>
      <c r="D568" s="432">
        <v>0</v>
      </c>
      <c r="E568" s="292" t="str">
        <f t="shared" si="32"/>
        <v/>
      </c>
      <c r="F568" s="265" t="str">
        <f t="shared" si="30"/>
        <v>否</v>
      </c>
      <c r="G568" s="154" t="str">
        <f t="shared" si="31"/>
        <v>项</v>
      </c>
    </row>
    <row r="569" ht="36" customHeight="1" spans="1:7">
      <c r="A569" s="433">
        <v>2080115</v>
      </c>
      <c r="B569" s="441" t="s">
        <v>311</v>
      </c>
      <c r="C569" s="432">
        <v>0</v>
      </c>
      <c r="D569" s="432">
        <v>0</v>
      </c>
      <c r="E569" s="292" t="str">
        <f t="shared" si="32"/>
        <v/>
      </c>
      <c r="F569" s="265" t="str">
        <f t="shared" si="30"/>
        <v>否</v>
      </c>
      <c r="G569" s="154" t="str">
        <f t="shared" si="31"/>
        <v>项</v>
      </c>
    </row>
    <row r="570" ht="36" customHeight="1" spans="1:7">
      <c r="A570" s="433">
        <v>2080116</v>
      </c>
      <c r="B570" s="441" t="s">
        <v>313</v>
      </c>
      <c r="C570" s="432"/>
      <c r="D570" s="432"/>
      <c r="E570" s="292" t="str">
        <f t="shared" si="32"/>
        <v/>
      </c>
      <c r="F570" s="265" t="str">
        <f t="shared" si="30"/>
        <v>否</v>
      </c>
      <c r="G570" s="154" t="str">
        <f t="shared" si="31"/>
        <v>项</v>
      </c>
    </row>
    <row r="571" ht="36" customHeight="1" spans="1:7">
      <c r="A571" s="433">
        <v>2080150</v>
      </c>
      <c r="B571" s="441" t="s">
        <v>158</v>
      </c>
      <c r="C571" s="429">
        <v>336</v>
      </c>
      <c r="D571" s="429">
        <v>426</v>
      </c>
      <c r="E571" s="292">
        <f t="shared" si="32"/>
        <v>0.268</v>
      </c>
      <c r="F571" s="265" t="str">
        <f t="shared" si="30"/>
        <v>是</v>
      </c>
      <c r="G571" s="154" t="str">
        <f t="shared" si="31"/>
        <v>项</v>
      </c>
    </row>
    <row r="572" ht="36" customHeight="1" spans="1:7">
      <c r="A572" s="428" t="s">
        <v>1048</v>
      </c>
      <c r="B572" s="294" t="s">
        <v>1049</v>
      </c>
      <c r="C572" s="429">
        <v>155</v>
      </c>
      <c r="D572" s="429">
        <v>240</v>
      </c>
      <c r="E572" s="292">
        <f t="shared" si="32"/>
        <v>0.548</v>
      </c>
      <c r="F572" s="265" t="str">
        <f t="shared" si="30"/>
        <v>是</v>
      </c>
      <c r="G572" s="154" t="str">
        <f t="shared" si="31"/>
        <v>项</v>
      </c>
    </row>
    <row r="573" ht="36" customHeight="1" spans="1:7">
      <c r="A573" s="426" t="s">
        <v>1050</v>
      </c>
      <c r="B573" s="290" t="s">
        <v>1051</v>
      </c>
      <c r="C573" s="427">
        <f>SUM(C574:C581)</f>
        <v>705</v>
      </c>
      <c r="D573" s="427">
        <f>SUM(D574:D581)</f>
        <v>642</v>
      </c>
      <c r="E573" s="292">
        <f t="shared" si="32"/>
        <v>-0.089</v>
      </c>
      <c r="F573" s="265" t="str">
        <f t="shared" si="30"/>
        <v>是</v>
      </c>
      <c r="G573" s="154" t="str">
        <f t="shared" si="31"/>
        <v>款</v>
      </c>
    </row>
    <row r="574" ht="36" customHeight="1" spans="1:7">
      <c r="A574" s="428" t="s">
        <v>1052</v>
      </c>
      <c r="B574" s="294" t="s">
        <v>140</v>
      </c>
      <c r="C574" s="429">
        <v>413</v>
      </c>
      <c r="D574" s="429">
        <v>423</v>
      </c>
      <c r="E574" s="292">
        <f t="shared" si="32"/>
        <v>0.024</v>
      </c>
      <c r="F574" s="265" t="str">
        <f t="shared" si="30"/>
        <v>是</v>
      </c>
      <c r="G574" s="154" t="str">
        <f t="shared" si="31"/>
        <v>项</v>
      </c>
    </row>
    <row r="575" ht="36" customHeight="1" spans="1:7">
      <c r="A575" s="428" t="s">
        <v>1053</v>
      </c>
      <c r="B575" s="294" t="s">
        <v>142</v>
      </c>
      <c r="C575" s="429">
        <v>190</v>
      </c>
      <c r="D575" s="429">
        <v>204</v>
      </c>
      <c r="E575" s="292">
        <f t="shared" si="32"/>
        <v>0.074</v>
      </c>
      <c r="F575" s="265" t="str">
        <f t="shared" si="30"/>
        <v>是</v>
      </c>
      <c r="G575" s="154" t="str">
        <f t="shared" si="31"/>
        <v>项</v>
      </c>
    </row>
    <row r="576" ht="36" customHeight="1" spans="1:7">
      <c r="A576" s="428" t="s">
        <v>1054</v>
      </c>
      <c r="B576" s="294" t="s">
        <v>144</v>
      </c>
      <c r="C576" s="429"/>
      <c r="D576" s="432"/>
      <c r="E576" s="292" t="str">
        <f t="shared" si="32"/>
        <v/>
      </c>
      <c r="F576" s="265" t="str">
        <f t="shared" si="30"/>
        <v>否</v>
      </c>
      <c r="G576" s="154" t="str">
        <f t="shared" si="31"/>
        <v>项</v>
      </c>
    </row>
    <row r="577" ht="36" customHeight="1" spans="1:7">
      <c r="A577" s="428" t="s">
        <v>1055</v>
      </c>
      <c r="B577" s="294" t="s">
        <v>1056</v>
      </c>
      <c r="C577" s="429">
        <v>5</v>
      </c>
      <c r="D577" s="429">
        <v>5</v>
      </c>
      <c r="E577" s="292">
        <f t="shared" si="32"/>
        <v>0</v>
      </c>
      <c r="F577" s="265" t="str">
        <f t="shared" si="30"/>
        <v>是</v>
      </c>
      <c r="G577" s="154" t="str">
        <f t="shared" si="31"/>
        <v>项</v>
      </c>
    </row>
    <row r="578" ht="36" customHeight="1" spans="1:7">
      <c r="A578" s="428" t="s">
        <v>1057</v>
      </c>
      <c r="B578" s="294" t="s">
        <v>1058</v>
      </c>
      <c r="C578" s="429"/>
      <c r="D578" s="429">
        <v>1</v>
      </c>
      <c r="E578" s="292" t="str">
        <f t="shared" si="32"/>
        <v/>
      </c>
      <c r="F578" s="265" t="str">
        <f t="shared" si="30"/>
        <v>是</v>
      </c>
      <c r="G578" s="154" t="str">
        <f t="shared" si="31"/>
        <v>项</v>
      </c>
    </row>
    <row r="579" ht="36" customHeight="1" spans="1:7">
      <c r="A579" s="428" t="s">
        <v>1059</v>
      </c>
      <c r="B579" s="294" t="s">
        <v>1060</v>
      </c>
      <c r="C579" s="429">
        <v>19</v>
      </c>
      <c r="D579" s="432"/>
      <c r="E579" s="292">
        <f t="shared" si="32"/>
        <v>-1</v>
      </c>
      <c r="F579" s="265" t="str">
        <f t="shared" si="30"/>
        <v>是</v>
      </c>
      <c r="G579" s="154" t="str">
        <f t="shared" si="31"/>
        <v>项</v>
      </c>
    </row>
    <row r="580" ht="36" customHeight="1" spans="1:6">
      <c r="A580" s="428" t="s">
        <v>1061</v>
      </c>
      <c r="B580" s="294" t="s">
        <v>1062</v>
      </c>
      <c r="C580" s="429"/>
      <c r="D580" s="429">
        <v>6</v>
      </c>
      <c r="E580" s="292"/>
      <c r="F580" s="265"/>
    </row>
    <row r="581" ht="36" customHeight="1" spans="1:7">
      <c r="A581" s="428" t="s">
        <v>1063</v>
      </c>
      <c r="B581" s="294" t="s">
        <v>1064</v>
      </c>
      <c r="C581" s="429">
        <v>78</v>
      </c>
      <c r="D581" s="429">
        <v>3</v>
      </c>
      <c r="E581" s="292">
        <f t="shared" ref="E581:E597" si="33">IF(C581&gt;0,D581/C581-1,IF(C581&lt;0,-(D581/C581-1),""))</f>
        <v>-0.962</v>
      </c>
      <c r="F581" s="265" t="str">
        <f t="shared" ref="F581:F593" si="34">IF(LEN(A581)=3,"是",IF(B581&lt;&gt;"",IF(SUM(C581:D581)&lt;&gt;0,"是","否"),"是"))</f>
        <v>是</v>
      </c>
      <c r="G581" s="154" t="str">
        <f t="shared" ref="G581:G593" si="35">IF(LEN(A581)=3,"类",IF(LEN(A581)=5,"款","项"))</f>
        <v>项</v>
      </c>
    </row>
    <row r="582" ht="36" customHeight="1" spans="1:7">
      <c r="A582" s="426" t="s">
        <v>1065</v>
      </c>
      <c r="B582" s="290" t="s">
        <v>1066</v>
      </c>
      <c r="C582" s="427">
        <f>SUM(C583:C583)</f>
        <v>0</v>
      </c>
      <c r="D582" s="427">
        <f>SUM(D583:D583)</f>
        <v>0</v>
      </c>
      <c r="E582" s="292" t="str">
        <f t="shared" si="33"/>
        <v/>
      </c>
      <c r="F582" s="265" t="str">
        <f t="shared" si="34"/>
        <v>否</v>
      </c>
      <c r="G582" s="154" t="str">
        <f t="shared" si="35"/>
        <v>款</v>
      </c>
    </row>
    <row r="583" ht="36" customHeight="1" spans="1:7">
      <c r="A583" s="428" t="s">
        <v>1067</v>
      </c>
      <c r="B583" s="294" t="s">
        <v>1068</v>
      </c>
      <c r="C583" s="432">
        <v>0</v>
      </c>
      <c r="D583" s="432">
        <v>0</v>
      </c>
      <c r="E583" s="292" t="str">
        <f t="shared" si="33"/>
        <v/>
      </c>
      <c r="F583" s="265" t="str">
        <f t="shared" si="34"/>
        <v>否</v>
      </c>
      <c r="G583" s="154" t="str">
        <f t="shared" si="35"/>
        <v>项</v>
      </c>
    </row>
    <row r="584" ht="36" customHeight="1" spans="1:7">
      <c r="A584" s="426" t="s">
        <v>1069</v>
      </c>
      <c r="B584" s="290" t="s">
        <v>1070</v>
      </c>
      <c r="C584" s="427">
        <f>SUM(C585:C592)</f>
        <v>10810</v>
      </c>
      <c r="D584" s="427">
        <f>SUM(D585:D592)</f>
        <v>10591</v>
      </c>
      <c r="E584" s="292">
        <f t="shared" si="33"/>
        <v>-0.02</v>
      </c>
      <c r="F584" s="265" t="str">
        <f t="shared" si="34"/>
        <v>是</v>
      </c>
      <c r="G584" s="154" t="str">
        <f t="shared" si="35"/>
        <v>款</v>
      </c>
    </row>
    <row r="585" ht="36" customHeight="1" spans="1:7">
      <c r="A585" s="428" t="s">
        <v>1071</v>
      </c>
      <c r="B585" s="294" t="s">
        <v>1072</v>
      </c>
      <c r="C585" s="429">
        <v>1434</v>
      </c>
      <c r="D585" s="429">
        <v>1419</v>
      </c>
      <c r="E585" s="292">
        <f t="shared" si="33"/>
        <v>-0.01</v>
      </c>
      <c r="F585" s="265" t="str">
        <f t="shared" si="34"/>
        <v>是</v>
      </c>
      <c r="G585" s="154" t="str">
        <f t="shared" si="35"/>
        <v>项</v>
      </c>
    </row>
    <row r="586" ht="36" customHeight="1" spans="1:7">
      <c r="A586" s="428" t="s">
        <v>1073</v>
      </c>
      <c r="B586" s="294" t="s">
        <v>1074</v>
      </c>
      <c r="C586" s="429">
        <v>2340</v>
      </c>
      <c r="D586" s="429">
        <v>2679</v>
      </c>
      <c r="E586" s="292">
        <f t="shared" si="33"/>
        <v>0.145</v>
      </c>
      <c r="F586" s="265" t="str">
        <f t="shared" si="34"/>
        <v>是</v>
      </c>
      <c r="G586" s="154" t="str">
        <f t="shared" si="35"/>
        <v>项</v>
      </c>
    </row>
    <row r="587" ht="36" customHeight="1" spans="1:7">
      <c r="A587" s="428" t="s">
        <v>1075</v>
      </c>
      <c r="B587" s="294" t="s">
        <v>1076</v>
      </c>
      <c r="C587" s="429"/>
      <c r="D587" s="429"/>
      <c r="E587" s="292" t="str">
        <f t="shared" si="33"/>
        <v/>
      </c>
      <c r="F587" s="265" t="str">
        <f t="shared" si="34"/>
        <v>否</v>
      </c>
      <c r="G587" s="154" t="str">
        <f t="shared" si="35"/>
        <v>项</v>
      </c>
    </row>
    <row r="588" ht="36" customHeight="1" spans="1:7">
      <c r="A588" s="428" t="s">
        <v>1077</v>
      </c>
      <c r="B588" s="294" t="s">
        <v>1078</v>
      </c>
      <c r="C588" s="429">
        <v>5600</v>
      </c>
      <c r="D588" s="429">
        <v>5355</v>
      </c>
      <c r="E588" s="292">
        <f t="shared" si="33"/>
        <v>-0.044</v>
      </c>
      <c r="F588" s="265" t="str">
        <f t="shared" si="34"/>
        <v>是</v>
      </c>
      <c r="G588" s="154" t="str">
        <f t="shared" si="35"/>
        <v>项</v>
      </c>
    </row>
    <row r="589" ht="36" customHeight="1" spans="1:7">
      <c r="A589" s="428" t="s">
        <v>1079</v>
      </c>
      <c r="B589" s="294" t="s">
        <v>1080</v>
      </c>
      <c r="C589" s="429">
        <v>1235</v>
      </c>
      <c r="D589" s="429">
        <v>721</v>
      </c>
      <c r="E589" s="292">
        <f t="shared" si="33"/>
        <v>-0.416</v>
      </c>
      <c r="F589" s="265" t="str">
        <f t="shared" si="34"/>
        <v>是</v>
      </c>
      <c r="G589" s="154" t="str">
        <f t="shared" si="35"/>
        <v>项</v>
      </c>
    </row>
    <row r="590" ht="36" customHeight="1" spans="1:7">
      <c r="A590" s="428" t="s">
        <v>1081</v>
      </c>
      <c r="B590" s="294" t="s">
        <v>1082</v>
      </c>
      <c r="C590" s="429">
        <v>201</v>
      </c>
      <c r="D590" s="429">
        <v>417</v>
      </c>
      <c r="E590" s="292">
        <f t="shared" si="33"/>
        <v>1.075</v>
      </c>
      <c r="F590" s="265" t="str">
        <f t="shared" si="34"/>
        <v>是</v>
      </c>
      <c r="G590" s="154" t="str">
        <f t="shared" si="35"/>
        <v>项</v>
      </c>
    </row>
    <row r="591" ht="36" customHeight="1" spans="1:7">
      <c r="A591" s="433">
        <v>2080508</v>
      </c>
      <c r="B591" s="441" t="s">
        <v>1083</v>
      </c>
      <c r="C591" s="429"/>
      <c r="D591" s="429"/>
      <c r="E591" s="292" t="str">
        <f t="shared" si="33"/>
        <v/>
      </c>
      <c r="F591" s="265" t="str">
        <f t="shared" si="34"/>
        <v>否</v>
      </c>
      <c r="G591" s="154" t="str">
        <f t="shared" si="35"/>
        <v>项</v>
      </c>
    </row>
    <row r="592" ht="36" customHeight="1" spans="1:7">
      <c r="A592" s="428" t="s">
        <v>1084</v>
      </c>
      <c r="B592" s="294" t="s">
        <v>1085</v>
      </c>
      <c r="C592" s="429"/>
      <c r="D592" s="429"/>
      <c r="E592" s="292" t="str">
        <f t="shared" si="33"/>
        <v/>
      </c>
      <c r="F592" s="265" t="str">
        <f t="shared" si="34"/>
        <v>否</v>
      </c>
      <c r="G592" s="154" t="str">
        <f t="shared" si="35"/>
        <v>项</v>
      </c>
    </row>
    <row r="593" ht="36" customHeight="1" spans="1:7">
      <c r="A593" s="426" t="s">
        <v>1086</v>
      </c>
      <c r="B593" s="290" t="s">
        <v>1087</v>
      </c>
      <c r="C593" s="427">
        <f>SUM(C594:C596)</f>
        <v>201</v>
      </c>
      <c r="D593" s="427">
        <f>SUM(D594:D596)</f>
        <v>72</v>
      </c>
      <c r="E593" s="292">
        <f t="shared" si="33"/>
        <v>-0.642</v>
      </c>
      <c r="F593" s="265" t="str">
        <f t="shared" si="34"/>
        <v>是</v>
      </c>
      <c r="G593" s="154" t="str">
        <f t="shared" si="35"/>
        <v>款</v>
      </c>
    </row>
    <row r="594" ht="36" customHeight="1" spans="1:7">
      <c r="A594" s="428" t="s">
        <v>1088</v>
      </c>
      <c r="B594" s="294" t="s">
        <v>1089</v>
      </c>
      <c r="C594" s="429">
        <v>201</v>
      </c>
      <c r="D594" s="429">
        <v>72</v>
      </c>
      <c r="E594" s="292">
        <f t="shared" si="33"/>
        <v>-0.642</v>
      </c>
      <c r="F594" s="265" t="str">
        <f t="shared" ref="F594:F613" si="36">IF(LEN(A594)=3,"是",IF(B594&lt;&gt;"",IF(SUM(C594:D594)&lt;&gt;0,"是","否"),"是"))</f>
        <v>是</v>
      </c>
      <c r="G594" s="154" t="str">
        <f t="shared" ref="G594:G613" si="37">IF(LEN(A594)=3,"类",IF(LEN(A594)=5,"款","项"))</f>
        <v>项</v>
      </c>
    </row>
    <row r="595" ht="36" customHeight="1" spans="1:7">
      <c r="A595" s="428" t="s">
        <v>1090</v>
      </c>
      <c r="B595" s="294" t="s">
        <v>1091</v>
      </c>
      <c r="C595" s="432">
        <v>0</v>
      </c>
      <c r="D595" s="432">
        <v>0</v>
      </c>
      <c r="E595" s="292" t="str">
        <f t="shared" si="33"/>
        <v/>
      </c>
      <c r="F595" s="265" t="str">
        <f t="shared" si="36"/>
        <v>否</v>
      </c>
      <c r="G595" s="154" t="str">
        <f t="shared" si="37"/>
        <v>项</v>
      </c>
    </row>
    <row r="596" ht="36" customHeight="1" spans="1:7">
      <c r="A596" s="428" t="s">
        <v>1092</v>
      </c>
      <c r="B596" s="294" t="s">
        <v>1093</v>
      </c>
      <c r="C596" s="432">
        <v>0</v>
      </c>
      <c r="D596" s="432">
        <v>0</v>
      </c>
      <c r="E596" s="292" t="str">
        <f t="shared" si="33"/>
        <v/>
      </c>
      <c r="F596" s="265" t="str">
        <f t="shared" si="36"/>
        <v>否</v>
      </c>
      <c r="G596" s="154" t="str">
        <f t="shared" si="37"/>
        <v>项</v>
      </c>
    </row>
    <row r="597" ht="36" customHeight="1" spans="1:7">
      <c r="A597" s="426" t="s">
        <v>1094</v>
      </c>
      <c r="B597" s="290" t="s">
        <v>1095</v>
      </c>
      <c r="C597" s="427">
        <f>SUM(C598:C606)</f>
        <v>1451</v>
      </c>
      <c r="D597" s="427">
        <f>SUM(D598:D606)</f>
        <v>3532</v>
      </c>
      <c r="E597" s="292">
        <f t="shared" si="33"/>
        <v>1.434</v>
      </c>
      <c r="F597" s="265" t="str">
        <f t="shared" si="36"/>
        <v>是</v>
      </c>
      <c r="G597" s="154" t="str">
        <f t="shared" si="37"/>
        <v>款</v>
      </c>
    </row>
    <row r="598" ht="36" customHeight="1" spans="1:7">
      <c r="A598" s="428" t="s">
        <v>1096</v>
      </c>
      <c r="B598" s="294" t="s">
        <v>1097</v>
      </c>
      <c r="C598" s="429"/>
      <c r="D598" s="429">
        <v>1400</v>
      </c>
      <c r="E598" s="292" t="str">
        <f t="shared" ref="E598:E613" si="38">IF(C598&gt;0,D598/C598-1,IF(C598&lt;0,-(D598/C598-1),""))</f>
        <v/>
      </c>
      <c r="F598" s="265" t="str">
        <f t="shared" si="36"/>
        <v>是</v>
      </c>
      <c r="G598" s="154" t="str">
        <f t="shared" si="37"/>
        <v>项</v>
      </c>
    </row>
    <row r="599" ht="36" customHeight="1" spans="1:7">
      <c r="A599" s="428" t="s">
        <v>1098</v>
      </c>
      <c r="B599" s="294" t="s">
        <v>1099</v>
      </c>
      <c r="C599" s="429">
        <v>5</v>
      </c>
      <c r="D599" s="429">
        <v>167</v>
      </c>
      <c r="E599" s="292"/>
      <c r="F599" s="265" t="str">
        <f t="shared" si="36"/>
        <v>是</v>
      </c>
      <c r="G599" s="154" t="str">
        <f t="shared" si="37"/>
        <v>项</v>
      </c>
    </row>
    <row r="600" ht="36" customHeight="1" spans="1:7">
      <c r="A600" s="428" t="s">
        <v>1100</v>
      </c>
      <c r="B600" s="294" t="s">
        <v>1101</v>
      </c>
      <c r="C600" s="429">
        <v>2</v>
      </c>
      <c r="D600" s="429">
        <v>332</v>
      </c>
      <c r="E600" s="292"/>
      <c r="F600" s="265" t="str">
        <f t="shared" si="36"/>
        <v>是</v>
      </c>
      <c r="G600" s="154" t="str">
        <f t="shared" si="37"/>
        <v>项</v>
      </c>
    </row>
    <row r="601" ht="36" customHeight="1" spans="1:7">
      <c r="A601" s="428" t="s">
        <v>1102</v>
      </c>
      <c r="B601" s="294" t="s">
        <v>1103</v>
      </c>
      <c r="C601" s="429">
        <v>1</v>
      </c>
      <c r="D601" s="429">
        <v>1301</v>
      </c>
      <c r="E601" s="292"/>
      <c r="F601" s="265" t="str">
        <f t="shared" si="36"/>
        <v>是</v>
      </c>
      <c r="G601" s="154" t="str">
        <f t="shared" si="37"/>
        <v>项</v>
      </c>
    </row>
    <row r="602" ht="36" customHeight="1" spans="1:7">
      <c r="A602" s="428" t="s">
        <v>1104</v>
      </c>
      <c r="B602" s="294" t="s">
        <v>1105</v>
      </c>
      <c r="C602" s="429"/>
      <c r="D602" s="429"/>
      <c r="E602" s="292" t="str">
        <f t="shared" si="38"/>
        <v/>
      </c>
      <c r="F602" s="265" t="str">
        <f t="shared" si="36"/>
        <v>否</v>
      </c>
      <c r="G602" s="154" t="str">
        <f t="shared" si="37"/>
        <v>项</v>
      </c>
    </row>
    <row r="603" ht="36" customHeight="1" spans="1:7">
      <c r="A603" s="428" t="s">
        <v>1106</v>
      </c>
      <c r="B603" s="294" t="s">
        <v>1107</v>
      </c>
      <c r="C603" s="429">
        <v>2</v>
      </c>
      <c r="D603" s="429">
        <v>292</v>
      </c>
      <c r="E603" s="292"/>
      <c r="F603" s="265" t="str">
        <f t="shared" si="36"/>
        <v>是</v>
      </c>
      <c r="G603" s="154" t="str">
        <f t="shared" si="37"/>
        <v>项</v>
      </c>
    </row>
    <row r="604" ht="36" customHeight="1" spans="1:7">
      <c r="A604" s="428" t="s">
        <v>1108</v>
      </c>
      <c r="B604" s="294" t="s">
        <v>1109</v>
      </c>
      <c r="C604" s="429"/>
      <c r="D604" s="429"/>
      <c r="E604" s="292" t="str">
        <f t="shared" si="38"/>
        <v/>
      </c>
      <c r="F604" s="265" t="str">
        <f t="shared" si="36"/>
        <v>否</v>
      </c>
      <c r="G604" s="154" t="str">
        <f t="shared" si="37"/>
        <v>项</v>
      </c>
    </row>
    <row r="605" ht="36" customHeight="1" spans="1:7">
      <c r="A605" s="428" t="s">
        <v>1110</v>
      </c>
      <c r="B605" s="294" t="s">
        <v>1111</v>
      </c>
      <c r="C605" s="429"/>
      <c r="D605" s="429"/>
      <c r="E605" s="292" t="str">
        <f t="shared" si="38"/>
        <v/>
      </c>
      <c r="F605" s="265" t="str">
        <f t="shared" si="36"/>
        <v>否</v>
      </c>
      <c r="G605" s="154" t="str">
        <f t="shared" si="37"/>
        <v>项</v>
      </c>
    </row>
    <row r="606" ht="36" customHeight="1" spans="1:7">
      <c r="A606" s="428" t="s">
        <v>1112</v>
      </c>
      <c r="B606" s="294" t="s">
        <v>1113</v>
      </c>
      <c r="C606" s="429">
        <v>1441</v>
      </c>
      <c r="D606" s="429">
        <v>40</v>
      </c>
      <c r="E606" s="292">
        <f t="shared" si="38"/>
        <v>-0.972</v>
      </c>
      <c r="F606" s="265" t="str">
        <f t="shared" si="36"/>
        <v>是</v>
      </c>
      <c r="G606" s="154" t="str">
        <f t="shared" si="37"/>
        <v>项</v>
      </c>
    </row>
    <row r="607" ht="36" customHeight="1" spans="1:7">
      <c r="A607" s="426" t="s">
        <v>1114</v>
      </c>
      <c r="B607" s="290" t="s">
        <v>1115</v>
      </c>
      <c r="C607" s="427">
        <f>SUM(C608:C615)</f>
        <v>2202</v>
      </c>
      <c r="D607" s="427">
        <f>SUM(D608:D615)</f>
        <v>2009</v>
      </c>
      <c r="E607" s="292">
        <f t="shared" si="38"/>
        <v>-0.088</v>
      </c>
      <c r="F607" s="265" t="str">
        <f t="shared" si="36"/>
        <v>是</v>
      </c>
      <c r="G607" s="154" t="str">
        <f t="shared" si="37"/>
        <v>款</v>
      </c>
    </row>
    <row r="608" ht="36" customHeight="1" spans="1:7">
      <c r="A608" s="428" t="s">
        <v>1116</v>
      </c>
      <c r="B608" s="294" t="s">
        <v>1117</v>
      </c>
      <c r="C608" s="429">
        <v>493</v>
      </c>
      <c r="D608" s="429">
        <v>823</v>
      </c>
      <c r="E608" s="292">
        <f t="shared" si="38"/>
        <v>0.669</v>
      </c>
      <c r="F608" s="265" t="str">
        <f t="shared" si="36"/>
        <v>是</v>
      </c>
      <c r="G608" s="154" t="str">
        <f t="shared" si="37"/>
        <v>项</v>
      </c>
    </row>
    <row r="609" ht="36" customHeight="1" spans="1:7">
      <c r="A609" s="428" t="s">
        <v>1118</v>
      </c>
      <c r="B609" s="294" t="s">
        <v>1119</v>
      </c>
      <c r="C609" s="429">
        <v>220</v>
      </c>
      <c r="D609" s="429">
        <v>6</v>
      </c>
      <c r="E609" s="292">
        <f t="shared" si="38"/>
        <v>-0.973</v>
      </c>
      <c r="F609" s="265" t="str">
        <f t="shared" si="36"/>
        <v>是</v>
      </c>
      <c r="G609" s="154" t="str">
        <f t="shared" si="37"/>
        <v>项</v>
      </c>
    </row>
    <row r="610" ht="36" customHeight="1" spans="1:7">
      <c r="A610" s="428" t="s">
        <v>1120</v>
      </c>
      <c r="B610" s="294" t="s">
        <v>1121</v>
      </c>
      <c r="C610" s="429">
        <v>90</v>
      </c>
      <c r="D610" s="429">
        <v>99</v>
      </c>
      <c r="E610" s="292">
        <f t="shared" si="38"/>
        <v>0.1</v>
      </c>
      <c r="F610" s="265" t="str">
        <f t="shared" si="36"/>
        <v>是</v>
      </c>
      <c r="G610" s="154" t="str">
        <f t="shared" si="37"/>
        <v>项</v>
      </c>
    </row>
    <row r="611" s="394" customFormat="1" ht="36" customHeight="1" spans="1:7">
      <c r="A611" s="428" t="s">
        <v>1122</v>
      </c>
      <c r="B611" s="294" t="s">
        <v>1123</v>
      </c>
      <c r="C611" s="429"/>
      <c r="D611" s="429"/>
      <c r="E611" s="292" t="str">
        <f t="shared" si="38"/>
        <v/>
      </c>
      <c r="F611" s="265" t="str">
        <f t="shared" si="36"/>
        <v>否</v>
      </c>
      <c r="G611" s="154" t="str">
        <f t="shared" si="37"/>
        <v>项</v>
      </c>
    </row>
    <row r="612" ht="36" customHeight="1" spans="1:7">
      <c r="A612" s="428" t="s">
        <v>1124</v>
      </c>
      <c r="B612" s="294" t="s">
        <v>1125</v>
      </c>
      <c r="C612" s="429">
        <v>119</v>
      </c>
      <c r="D612" s="429">
        <v>97</v>
      </c>
      <c r="E612" s="292">
        <f t="shared" si="38"/>
        <v>-0.185</v>
      </c>
      <c r="F612" s="265" t="str">
        <f t="shared" si="36"/>
        <v>是</v>
      </c>
      <c r="G612" s="154" t="str">
        <f t="shared" si="37"/>
        <v>项</v>
      </c>
    </row>
    <row r="613" ht="36" customHeight="1" spans="1:7">
      <c r="A613" s="428" t="s">
        <v>1126</v>
      </c>
      <c r="B613" s="294" t="s">
        <v>1127</v>
      </c>
      <c r="C613" s="432">
        <v>0</v>
      </c>
      <c r="D613" s="429"/>
      <c r="E613" s="292" t="str">
        <f t="shared" si="38"/>
        <v/>
      </c>
      <c r="F613" s="265" t="str">
        <f t="shared" si="36"/>
        <v>否</v>
      </c>
      <c r="G613" s="154" t="str">
        <f t="shared" si="37"/>
        <v>项</v>
      </c>
    </row>
    <row r="614" ht="36" customHeight="1" spans="1:6">
      <c r="A614" s="428">
        <v>2080808</v>
      </c>
      <c r="B614" s="294" t="s">
        <v>1128</v>
      </c>
      <c r="C614" s="429">
        <v>150</v>
      </c>
      <c r="D614" s="429">
        <v>202</v>
      </c>
      <c r="E614" s="292"/>
      <c r="F614" s="265"/>
    </row>
    <row r="615" ht="36" customHeight="1" spans="1:7">
      <c r="A615" s="428" t="s">
        <v>1129</v>
      </c>
      <c r="B615" s="294" t="s">
        <v>1130</v>
      </c>
      <c r="C615" s="429">
        <v>1130</v>
      </c>
      <c r="D615" s="429">
        <v>782</v>
      </c>
      <c r="E615" s="292">
        <f t="shared" ref="E615:E662" si="39">IF(C615&gt;0,D615/C615-1,IF(C615&lt;0,-(D615/C615-1),""))</f>
        <v>-0.308</v>
      </c>
      <c r="F615" s="265" t="str">
        <f t="shared" ref="F615:F658" si="40">IF(LEN(A615)=3,"是",IF(B615&lt;&gt;"",IF(SUM(C615:D615)&lt;&gt;0,"是","否"),"是"))</f>
        <v>是</v>
      </c>
      <c r="G615" s="154" t="str">
        <f t="shared" ref="G615:G658" si="41">IF(LEN(A615)=3,"类",IF(LEN(A615)=5,"款","项"))</f>
        <v>项</v>
      </c>
    </row>
    <row r="616" ht="36" customHeight="1" spans="1:7">
      <c r="A616" s="426" t="s">
        <v>1131</v>
      </c>
      <c r="B616" s="290" t="s">
        <v>1132</v>
      </c>
      <c r="C616" s="427">
        <f>SUM(C617:C622)</f>
        <v>59</v>
      </c>
      <c r="D616" s="427">
        <f>SUM(D617:D622)</f>
        <v>52</v>
      </c>
      <c r="E616" s="292">
        <f t="shared" si="39"/>
        <v>-0.119</v>
      </c>
      <c r="F616" s="265" t="str">
        <f t="shared" si="40"/>
        <v>是</v>
      </c>
      <c r="G616" s="154" t="str">
        <f t="shared" si="41"/>
        <v>款</v>
      </c>
    </row>
    <row r="617" s="394" customFormat="1" ht="36" customHeight="1" spans="1:7">
      <c r="A617" s="428" t="s">
        <v>1133</v>
      </c>
      <c r="B617" s="294" t="s">
        <v>1134</v>
      </c>
      <c r="C617" s="429">
        <v>49</v>
      </c>
      <c r="D617" s="429">
        <v>32</v>
      </c>
      <c r="E617" s="292">
        <f t="shared" si="39"/>
        <v>-0.347</v>
      </c>
      <c r="F617" s="265" t="str">
        <f t="shared" si="40"/>
        <v>是</v>
      </c>
      <c r="G617" s="154" t="str">
        <f t="shared" si="41"/>
        <v>项</v>
      </c>
    </row>
    <row r="618" ht="36" customHeight="1" spans="1:7">
      <c r="A618" s="428" t="s">
        <v>1135</v>
      </c>
      <c r="B618" s="294" t="s">
        <v>1136</v>
      </c>
      <c r="C618" s="429"/>
      <c r="D618" s="429"/>
      <c r="E618" s="292" t="str">
        <f t="shared" si="39"/>
        <v/>
      </c>
      <c r="F618" s="265" t="str">
        <f t="shared" si="40"/>
        <v>否</v>
      </c>
      <c r="G618" s="154" t="str">
        <f t="shared" si="41"/>
        <v>项</v>
      </c>
    </row>
    <row r="619" ht="36" customHeight="1" spans="1:7">
      <c r="A619" s="428" t="s">
        <v>1137</v>
      </c>
      <c r="B619" s="294" t="s">
        <v>1138</v>
      </c>
      <c r="C619" s="429"/>
      <c r="D619" s="429"/>
      <c r="E619" s="292" t="str">
        <f t="shared" si="39"/>
        <v/>
      </c>
      <c r="F619" s="265" t="str">
        <f t="shared" si="40"/>
        <v>否</v>
      </c>
      <c r="G619" s="154" t="str">
        <f t="shared" si="41"/>
        <v>项</v>
      </c>
    </row>
    <row r="620" ht="36" customHeight="1" spans="1:7">
      <c r="A620" s="428" t="s">
        <v>1139</v>
      </c>
      <c r="B620" s="294" t="s">
        <v>1140</v>
      </c>
      <c r="C620" s="429"/>
      <c r="D620" s="429">
        <v>2</v>
      </c>
      <c r="E620" s="292" t="str">
        <f t="shared" si="39"/>
        <v/>
      </c>
      <c r="F620" s="265" t="str">
        <f t="shared" si="40"/>
        <v>是</v>
      </c>
      <c r="G620" s="154" t="str">
        <f t="shared" si="41"/>
        <v>项</v>
      </c>
    </row>
    <row r="621" ht="36" customHeight="1" spans="1:7">
      <c r="A621" s="428" t="s">
        <v>1141</v>
      </c>
      <c r="B621" s="294" t="s">
        <v>1142</v>
      </c>
      <c r="C621" s="429">
        <v>10</v>
      </c>
      <c r="D621" s="429">
        <v>18</v>
      </c>
      <c r="E621" s="292">
        <f t="shared" si="39"/>
        <v>0.8</v>
      </c>
      <c r="F621" s="265" t="str">
        <f t="shared" si="40"/>
        <v>是</v>
      </c>
      <c r="G621" s="154" t="str">
        <f t="shared" si="41"/>
        <v>项</v>
      </c>
    </row>
    <row r="622" ht="36" customHeight="1" spans="1:7">
      <c r="A622" s="428" t="s">
        <v>1143</v>
      </c>
      <c r="B622" s="294" t="s">
        <v>1144</v>
      </c>
      <c r="C622" s="432"/>
      <c r="D622" s="432"/>
      <c r="E622" s="292" t="str">
        <f t="shared" si="39"/>
        <v/>
      </c>
      <c r="F622" s="265" t="str">
        <f t="shared" si="40"/>
        <v>否</v>
      </c>
      <c r="G622" s="154" t="str">
        <f t="shared" si="41"/>
        <v>项</v>
      </c>
    </row>
    <row r="623" ht="36" customHeight="1" spans="1:7">
      <c r="A623" s="426" t="s">
        <v>1145</v>
      </c>
      <c r="B623" s="290" t="s">
        <v>1146</v>
      </c>
      <c r="C623" s="427">
        <f>SUM(C624:C630)</f>
        <v>567</v>
      </c>
      <c r="D623" s="427">
        <f>SUM(D624:D630)</f>
        <v>1249</v>
      </c>
      <c r="E623" s="292">
        <f t="shared" si="39"/>
        <v>1.203</v>
      </c>
      <c r="F623" s="265" t="str">
        <f t="shared" si="40"/>
        <v>是</v>
      </c>
      <c r="G623" s="154" t="str">
        <f t="shared" si="41"/>
        <v>款</v>
      </c>
    </row>
    <row r="624" ht="36" customHeight="1" spans="1:7">
      <c r="A624" s="428" t="s">
        <v>1147</v>
      </c>
      <c r="B624" s="294" t="s">
        <v>1148</v>
      </c>
      <c r="C624" s="429">
        <v>69</v>
      </c>
      <c r="D624" s="429">
        <v>91</v>
      </c>
      <c r="E624" s="292">
        <f t="shared" si="39"/>
        <v>0.319</v>
      </c>
      <c r="F624" s="265" t="str">
        <f t="shared" si="40"/>
        <v>是</v>
      </c>
      <c r="G624" s="154" t="str">
        <f t="shared" si="41"/>
        <v>项</v>
      </c>
    </row>
    <row r="625" ht="36" customHeight="1" spans="1:7">
      <c r="A625" s="428" t="s">
        <v>1149</v>
      </c>
      <c r="B625" s="294" t="s">
        <v>1150</v>
      </c>
      <c r="C625" s="429">
        <v>316</v>
      </c>
      <c r="D625" s="429">
        <v>344</v>
      </c>
      <c r="E625" s="292">
        <f t="shared" si="39"/>
        <v>0.089</v>
      </c>
      <c r="F625" s="265" t="str">
        <f t="shared" si="40"/>
        <v>是</v>
      </c>
      <c r="G625" s="154" t="str">
        <f t="shared" si="41"/>
        <v>项</v>
      </c>
    </row>
    <row r="626" ht="36" customHeight="1" spans="1:7">
      <c r="A626" s="428" t="s">
        <v>1151</v>
      </c>
      <c r="B626" s="294" t="s">
        <v>1152</v>
      </c>
      <c r="C626" s="429">
        <v>2</v>
      </c>
      <c r="D626" s="429"/>
      <c r="E626" s="292">
        <f t="shared" si="39"/>
        <v>-1</v>
      </c>
      <c r="F626" s="265" t="str">
        <f t="shared" si="40"/>
        <v>是</v>
      </c>
      <c r="G626" s="154" t="str">
        <f t="shared" si="41"/>
        <v>项</v>
      </c>
    </row>
    <row r="627" ht="36" customHeight="1" spans="1:7">
      <c r="A627" s="428" t="s">
        <v>1153</v>
      </c>
      <c r="B627" s="294" t="s">
        <v>1154</v>
      </c>
      <c r="C627" s="429">
        <v>170</v>
      </c>
      <c r="D627" s="429">
        <v>350</v>
      </c>
      <c r="E627" s="292">
        <f t="shared" si="39"/>
        <v>1.059</v>
      </c>
      <c r="F627" s="265" t="str">
        <f t="shared" si="40"/>
        <v>是</v>
      </c>
      <c r="G627" s="154" t="str">
        <f t="shared" si="41"/>
        <v>项</v>
      </c>
    </row>
    <row r="628" ht="36" customHeight="1" spans="1:7">
      <c r="A628" s="428" t="s">
        <v>1155</v>
      </c>
      <c r="B628" s="294" t="s">
        <v>1156</v>
      </c>
      <c r="C628" s="429">
        <v>2</v>
      </c>
      <c r="D628" s="429"/>
      <c r="E628" s="292">
        <f t="shared" si="39"/>
        <v>-1</v>
      </c>
      <c r="F628" s="265" t="str">
        <f t="shared" si="40"/>
        <v>是</v>
      </c>
      <c r="G628" s="154" t="str">
        <f t="shared" si="41"/>
        <v>项</v>
      </c>
    </row>
    <row r="629" ht="36" customHeight="1" spans="1:7">
      <c r="A629" s="428" t="s">
        <v>1157</v>
      </c>
      <c r="B629" s="294" t="s">
        <v>1158</v>
      </c>
      <c r="C629" s="429">
        <v>8</v>
      </c>
      <c r="D629" s="429">
        <v>464</v>
      </c>
      <c r="E629" s="292">
        <f t="shared" si="39"/>
        <v>57</v>
      </c>
      <c r="F629" s="265" t="str">
        <f t="shared" si="40"/>
        <v>是</v>
      </c>
      <c r="G629" s="154" t="str">
        <f t="shared" si="41"/>
        <v>项</v>
      </c>
    </row>
    <row r="630" ht="36" customHeight="1" spans="1:7">
      <c r="A630" s="428" t="s">
        <v>1159</v>
      </c>
      <c r="B630" s="294" t="s">
        <v>1160</v>
      </c>
      <c r="C630" s="429"/>
      <c r="D630" s="429"/>
      <c r="E630" s="292" t="str">
        <f t="shared" si="39"/>
        <v/>
      </c>
      <c r="F630" s="265" t="str">
        <f t="shared" si="40"/>
        <v>否</v>
      </c>
      <c r="G630" s="154" t="str">
        <f t="shared" si="41"/>
        <v>项</v>
      </c>
    </row>
    <row r="631" ht="36" customHeight="1" spans="1:7">
      <c r="A631" s="426" t="s">
        <v>1161</v>
      </c>
      <c r="B631" s="290" t="s">
        <v>1162</v>
      </c>
      <c r="C631" s="427">
        <f>SUM(C632:C639)</f>
        <v>598</v>
      </c>
      <c r="D631" s="427">
        <f>SUM(D632:D639)</f>
        <v>566</v>
      </c>
      <c r="E631" s="292">
        <f t="shared" si="39"/>
        <v>-0.054</v>
      </c>
      <c r="F631" s="265" t="str">
        <f t="shared" si="40"/>
        <v>是</v>
      </c>
      <c r="G631" s="154" t="str">
        <f t="shared" si="41"/>
        <v>款</v>
      </c>
    </row>
    <row r="632" ht="36" customHeight="1" spans="1:7">
      <c r="A632" s="428" t="s">
        <v>1163</v>
      </c>
      <c r="B632" s="294" t="s">
        <v>140</v>
      </c>
      <c r="C632" s="429">
        <v>184</v>
      </c>
      <c r="D632" s="429">
        <v>131</v>
      </c>
      <c r="E632" s="292">
        <f t="shared" si="39"/>
        <v>-0.288</v>
      </c>
      <c r="F632" s="265" t="str">
        <f t="shared" si="40"/>
        <v>是</v>
      </c>
      <c r="G632" s="154" t="str">
        <f t="shared" si="41"/>
        <v>项</v>
      </c>
    </row>
    <row r="633" ht="36" customHeight="1" spans="1:7">
      <c r="A633" s="428" t="s">
        <v>1164</v>
      </c>
      <c r="B633" s="294" t="s">
        <v>142</v>
      </c>
      <c r="C633" s="429">
        <v>9</v>
      </c>
      <c r="D633" s="429">
        <v>3</v>
      </c>
      <c r="E633" s="292">
        <f t="shared" si="39"/>
        <v>-0.667</v>
      </c>
      <c r="F633" s="265" t="str">
        <f t="shared" si="40"/>
        <v>是</v>
      </c>
      <c r="G633" s="154" t="str">
        <f t="shared" si="41"/>
        <v>项</v>
      </c>
    </row>
    <row r="634" ht="36" customHeight="1" spans="1:7">
      <c r="A634" s="428" t="s">
        <v>1165</v>
      </c>
      <c r="B634" s="294" t="s">
        <v>144</v>
      </c>
      <c r="C634" s="429"/>
      <c r="D634" s="429"/>
      <c r="E634" s="292" t="str">
        <f t="shared" si="39"/>
        <v/>
      </c>
      <c r="F634" s="265" t="str">
        <f t="shared" si="40"/>
        <v>否</v>
      </c>
      <c r="G634" s="154" t="str">
        <f t="shared" si="41"/>
        <v>项</v>
      </c>
    </row>
    <row r="635" ht="36" customHeight="1" spans="1:7">
      <c r="A635" s="428" t="s">
        <v>1166</v>
      </c>
      <c r="B635" s="294" t="s">
        <v>1167</v>
      </c>
      <c r="C635" s="429">
        <v>15</v>
      </c>
      <c r="D635" s="429">
        <v>45</v>
      </c>
      <c r="E635" s="292">
        <f t="shared" si="39"/>
        <v>2</v>
      </c>
      <c r="F635" s="265" t="str">
        <f t="shared" si="40"/>
        <v>是</v>
      </c>
      <c r="G635" s="154" t="str">
        <f t="shared" si="41"/>
        <v>项</v>
      </c>
    </row>
    <row r="636" ht="36" customHeight="1" spans="1:7">
      <c r="A636" s="428" t="s">
        <v>1168</v>
      </c>
      <c r="B636" s="294" t="s">
        <v>1169</v>
      </c>
      <c r="C636" s="429">
        <v>64</v>
      </c>
      <c r="D636" s="429">
        <v>58</v>
      </c>
      <c r="E636" s="292">
        <f t="shared" si="39"/>
        <v>-0.094</v>
      </c>
      <c r="F636" s="265" t="str">
        <f t="shared" si="40"/>
        <v>是</v>
      </c>
      <c r="G636" s="154" t="str">
        <f t="shared" si="41"/>
        <v>项</v>
      </c>
    </row>
    <row r="637" ht="36" customHeight="1" spans="1:7">
      <c r="A637" s="428" t="s">
        <v>1170</v>
      </c>
      <c r="B637" s="294" t="s">
        <v>1171</v>
      </c>
      <c r="C637" s="429">
        <v>1</v>
      </c>
      <c r="D637" s="429"/>
      <c r="E637" s="292">
        <f t="shared" si="39"/>
        <v>-1</v>
      </c>
      <c r="F637" s="265" t="str">
        <f t="shared" si="40"/>
        <v>是</v>
      </c>
      <c r="G637" s="154" t="str">
        <f t="shared" si="41"/>
        <v>项</v>
      </c>
    </row>
    <row r="638" ht="36" customHeight="1" spans="1:7">
      <c r="A638" s="428" t="s">
        <v>1172</v>
      </c>
      <c r="B638" s="294" t="s">
        <v>1173</v>
      </c>
      <c r="C638" s="429">
        <v>325</v>
      </c>
      <c r="D638" s="429">
        <v>329</v>
      </c>
      <c r="E638" s="292">
        <f t="shared" si="39"/>
        <v>0.012</v>
      </c>
      <c r="F638" s="265" t="str">
        <f t="shared" si="40"/>
        <v>是</v>
      </c>
      <c r="G638" s="154" t="str">
        <f t="shared" si="41"/>
        <v>项</v>
      </c>
    </row>
    <row r="639" ht="36" customHeight="1" spans="1:7">
      <c r="A639" s="428" t="s">
        <v>1174</v>
      </c>
      <c r="B639" s="294" t="s">
        <v>1175</v>
      </c>
      <c r="C639" s="429"/>
      <c r="D639" s="429"/>
      <c r="E639" s="292" t="str">
        <f t="shared" si="39"/>
        <v/>
      </c>
      <c r="F639" s="265" t="str">
        <f t="shared" si="40"/>
        <v>否</v>
      </c>
      <c r="G639" s="154" t="str">
        <f t="shared" si="41"/>
        <v>项</v>
      </c>
    </row>
    <row r="640" ht="36" customHeight="1" spans="1:7">
      <c r="A640" s="426" t="s">
        <v>1176</v>
      </c>
      <c r="B640" s="290" t="s">
        <v>1177</v>
      </c>
      <c r="C640" s="427">
        <f>SUM(C641:C644)</f>
        <v>83</v>
      </c>
      <c r="D640" s="427">
        <f>SUM(D641:D644)</f>
        <v>96</v>
      </c>
      <c r="E640" s="292">
        <f t="shared" si="39"/>
        <v>0.157</v>
      </c>
      <c r="F640" s="265" t="str">
        <f t="shared" si="40"/>
        <v>是</v>
      </c>
      <c r="G640" s="154" t="str">
        <f t="shared" si="41"/>
        <v>款</v>
      </c>
    </row>
    <row r="641" ht="36" customHeight="1" spans="1:7">
      <c r="A641" s="428" t="s">
        <v>1178</v>
      </c>
      <c r="B641" s="294" t="s">
        <v>140</v>
      </c>
      <c r="C641" s="429">
        <v>72</v>
      </c>
      <c r="D641" s="429">
        <v>83</v>
      </c>
      <c r="E641" s="292">
        <f t="shared" si="39"/>
        <v>0.153</v>
      </c>
      <c r="F641" s="265" t="str">
        <f t="shared" si="40"/>
        <v>是</v>
      </c>
      <c r="G641" s="154" t="str">
        <f t="shared" si="41"/>
        <v>项</v>
      </c>
    </row>
    <row r="642" ht="36" customHeight="1" spans="1:7">
      <c r="A642" s="428" t="s">
        <v>1179</v>
      </c>
      <c r="B642" s="294" t="s">
        <v>142</v>
      </c>
      <c r="C642" s="429">
        <v>11</v>
      </c>
      <c r="D642" s="429">
        <v>13</v>
      </c>
      <c r="E642" s="292">
        <f t="shared" si="39"/>
        <v>0.182</v>
      </c>
      <c r="F642" s="265" t="str">
        <f t="shared" si="40"/>
        <v>是</v>
      </c>
      <c r="G642" s="154" t="str">
        <f t="shared" si="41"/>
        <v>项</v>
      </c>
    </row>
    <row r="643" ht="36" customHeight="1" spans="1:7">
      <c r="A643" s="428" t="s">
        <v>1180</v>
      </c>
      <c r="B643" s="294" t="s">
        <v>144</v>
      </c>
      <c r="C643" s="432">
        <v>0</v>
      </c>
      <c r="D643" s="432">
        <v>0</v>
      </c>
      <c r="E643" s="292" t="str">
        <f t="shared" si="39"/>
        <v/>
      </c>
      <c r="F643" s="265" t="str">
        <f t="shared" si="40"/>
        <v>否</v>
      </c>
      <c r="G643" s="154" t="str">
        <f t="shared" si="41"/>
        <v>项</v>
      </c>
    </row>
    <row r="644" ht="36" customHeight="1" spans="1:7">
      <c r="A644" s="428" t="s">
        <v>1181</v>
      </c>
      <c r="B644" s="294" t="s">
        <v>1182</v>
      </c>
      <c r="C644" s="432"/>
      <c r="D644" s="432"/>
      <c r="E644" s="292" t="str">
        <f t="shared" si="39"/>
        <v/>
      </c>
      <c r="F644" s="265" t="str">
        <f t="shared" si="40"/>
        <v>否</v>
      </c>
      <c r="G644" s="154" t="str">
        <f t="shared" si="41"/>
        <v>项</v>
      </c>
    </row>
    <row r="645" ht="36" customHeight="1" spans="1:7">
      <c r="A645" s="426" t="s">
        <v>1183</v>
      </c>
      <c r="B645" s="290" t="s">
        <v>1184</v>
      </c>
      <c r="C645" s="427">
        <f>SUM(C646:C647)</f>
        <v>2269</v>
      </c>
      <c r="D645" s="427">
        <f>SUM(D646:D647)</f>
        <v>2323</v>
      </c>
      <c r="E645" s="292">
        <f t="shared" si="39"/>
        <v>0.024</v>
      </c>
      <c r="F645" s="265" t="str">
        <f t="shared" si="40"/>
        <v>是</v>
      </c>
      <c r="G645" s="154" t="str">
        <f t="shared" si="41"/>
        <v>款</v>
      </c>
    </row>
    <row r="646" ht="36" customHeight="1" spans="1:7">
      <c r="A646" s="428" t="s">
        <v>1185</v>
      </c>
      <c r="B646" s="294" t="s">
        <v>1186</v>
      </c>
      <c r="C646" s="429">
        <v>656</v>
      </c>
      <c r="D646" s="429">
        <v>565</v>
      </c>
      <c r="E646" s="292">
        <f t="shared" si="39"/>
        <v>-0.139</v>
      </c>
      <c r="F646" s="265" t="str">
        <f t="shared" si="40"/>
        <v>是</v>
      </c>
      <c r="G646" s="154" t="str">
        <f t="shared" si="41"/>
        <v>项</v>
      </c>
    </row>
    <row r="647" ht="36" customHeight="1" spans="1:7">
      <c r="A647" s="428" t="s">
        <v>1187</v>
      </c>
      <c r="B647" s="294" t="s">
        <v>1188</v>
      </c>
      <c r="C647" s="429">
        <v>1613</v>
      </c>
      <c r="D647" s="429">
        <v>1758</v>
      </c>
      <c r="E647" s="292">
        <f t="shared" si="39"/>
        <v>0.09</v>
      </c>
      <c r="F647" s="265" t="str">
        <f t="shared" si="40"/>
        <v>是</v>
      </c>
      <c r="G647" s="154" t="str">
        <f t="shared" si="41"/>
        <v>项</v>
      </c>
    </row>
    <row r="648" ht="36" customHeight="1" spans="1:7">
      <c r="A648" s="426" t="s">
        <v>1189</v>
      </c>
      <c r="B648" s="290" t="s">
        <v>1190</v>
      </c>
      <c r="C648" s="427">
        <f>SUM(C649:C650)</f>
        <v>184</v>
      </c>
      <c r="D648" s="427">
        <f>SUM(D649:D650)</f>
        <v>215</v>
      </c>
      <c r="E648" s="292">
        <f t="shared" si="39"/>
        <v>0.168</v>
      </c>
      <c r="F648" s="265" t="str">
        <f t="shared" si="40"/>
        <v>是</v>
      </c>
      <c r="G648" s="154" t="str">
        <f t="shared" si="41"/>
        <v>款</v>
      </c>
    </row>
    <row r="649" ht="36" customHeight="1" spans="1:7">
      <c r="A649" s="428" t="s">
        <v>1191</v>
      </c>
      <c r="B649" s="294" t="s">
        <v>1192</v>
      </c>
      <c r="C649" s="429">
        <v>168</v>
      </c>
      <c r="D649" s="429">
        <v>210</v>
      </c>
      <c r="E649" s="292">
        <f t="shared" si="39"/>
        <v>0.25</v>
      </c>
      <c r="F649" s="265" t="str">
        <f t="shared" si="40"/>
        <v>是</v>
      </c>
      <c r="G649" s="154" t="str">
        <f t="shared" si="41"/>
        <v>项</v>
      </c>
    </row>
    <row r="650" ht="36" customHeight="1" spans="1:7">
      <c r="A650" s="428" t="s">
        <v>1193</v>
      </c>
      <c r="B650" s="294" t="s">
        <v>1194</v>
      </c>
      <c r="C650" s="429">
        <v>16</v>
      </c>
      <c r="D650" s="429">
        <v>5</v>
      </c>
      <c r="E650" s="292">
        <f t="shared" si="39"/>
        <v>-0.688</v>
      </c>
      <c r="F650" s="265" t="str">
        <f t="shared" si="40"/>
        <v>是</v>
      </c>
      <c r="G650" s="154" t="str">
        <f t="shared" si="41"/>
        <v>项</v>
      </c>
    </row>
    <row r="651" ht="36" customHeight="1" spans="1:7">
      <c r="A651" s="426" t="s">
        <v>1195</v>
      </c>
      <c r="B651" s="290" t="s">
        <v>1196</v>
      </c>
      <c r="C651" s="427">
        <f>SUM(C652:C653)</f>
        <v>1491</v>
      </c>
      <c r="D651" s="427">
        <f>SUM(D652:D653)</f>
        <v>1437</v>
      </c>
      <c r="E651" s="292">
        <f t="shared" si="39"/>
        <v>-0.036</v>
      </c>
      <c r="F651" s="265" t="str">
        <f t="shared" si="40"/>
        <v>是</v>
      </c>
      <c r="G651" s="154" t="str">
        <f t="shared" si="41"/>
        <v>款</v>
      </c>
    </row>
    <row r="652" ht="36" customHeight="1" spans="1:7">
      <c r="A652" s="428" t="s">
        <v>1197</v>
      </c>
      <c r="B652" s="294" t="s">
        <v>1198</v>
      </c>
      <c r="C652" s="429">
        <v>718</v>
      </c>
      <c r="D652" s="429">
        <v>511</v>
      </c>
      <c r="E652" s="292">
        <f t="shared" si="39"/>
        <v>-0.288</v>
      </c>
      <c r="F652" s="265" t="str">
        <f t="shared" si="40"/>
        <v>是</v>
      </c>
      <c r="G652" s="154" t="str">
        <f t="shared" si="41"/>
        <v>项</v>
      </c>
    </row>
    <row r="653" ht="36" customHeight="1" spans="1:7">
      <c r="A653" s="428" t="s">
        <v>1199</v>
      </c>
      <c r="B653" s="294" t="s">
        <v>1200</v>
      </c>
      <c r="C653" s="429">
        <v>773</v>
      </c>
      <c r="D653" s="429">
        <v>926</v>
      </c>
      <c r="E653" s="292">
        <f t="shared" si="39"/>
        <v>0.198</v>
      </c>
      <c r="F653" s="265" t="str">
        <f t="shared" si="40"/>
        <v>是</v>
      </c>
      <c r="G653" s="154" t="str">
        <f t="shared" si="41"/>
        <v>项</v>
      </c>
    </row>
    <row r="654" ht="36" customHeight="1" spans="1:7">
      <c r="A654" s="426" t="s">
        <v>1201</v>
      </c>
      <c r="B654" s="290" t="s">
        <v>1202</v>
      </c>
      <c r="C654" s="427">
        <f>SUM(C655:C656)</f>
        <v>0</v>
      </c>
      <c r="D654" s="427">
        <f>SUM(D655:D656)</f>
        <v>0</v>
      </c>
      <c r="E654" s="292" t="str">
        <f t="shared" si="39"/>
        <v/>
      </c>
      <c r="F654" s="265" t="str">
        <f t="shared" si="40"/>
        <v>否</v>
      </c>
      <c r="G654" s="154" t="str">
        <f t="shared" si="41"/>
        <v>款</v>
      </c>
    </row>
    <row r="655" ht="36" customHeight="1" spans="1:7">
      <c r="A655" s="428" t="s">
        <v>1203</v>
      </c>
      <c r="B655" s="294" t="s">
        <v>1204</v>
      </c>
      <c r="C655" s="432">
        <v>0</v>
      </c>
      <c r="D655" s="432">
        <v>0</v>
      </c>
      <c r="E655" s="292" t="str">
        <f t="shared" si="39"/>
        <v/>
      </c>
      <c r="F655" s="265" t="str">
        <f t="shared" si="40"/>
        <v>否</v>
      </c>
      <c r="G655" s="154" t="str">
        <f t="shared" si="41"/>
        <v>项</v>
      </c>
    </row>
    <row r="656" ht="36" customHeight="1" spans="1:7">
      <c r="A656" s="428" t="s">
        <v>1205</v>
      </c>
      <c r="B656" s="294" t="s">
        <v>1206</v>
      </c>
      <c r="C656" s="432">
        <v>0</v>
      </c>
      <c r="D656" s="432">
        <v>0</v>
      </c>
      <c r="E656" s="292" t="str">
        <f t="shared" si="39"/>
        <v/>
      </c>
      <c r="F656" s="265" t="str">
        <f t="shared" si="40"/>
        <v>否</v>
      </c>
      <c r="G656" s="154" t="str">
        <f t="shared" si="41"/>
        <v>项</v>
      </c>
    </row>
    <row r="657" ht="36" customHeight="1" spans="1:7">
      <c r="A657" s="426" t="s">
        <v>1207</v>
      </c>
      <c r="B657" s="290" t="s">
        <v>1208</v>
      </c>
      <c r="C657" s="427">
        <f>SUM(C658:C659)</f>
        <v>26</v>
      </c>
      <c r="D657" s="427">
        <f>SUM(D658:D659)</f>
        <v>19</v>
      </c>
      <c r="E657" s="292">
        <f t="shared" si="39"/>
        <v>-0.269</v>
      </c>
      <c r="F657" s="265" t="str">
        <f t="shared" si="40"/>
        <v>是</v>
      </c>
      <c r="G657" s="154" t="str">
        <f t="shared" si="41"/>
        <v>款</v>
      </c>
    </row>
    <row r="658" ht="36" customHeight="1" spans="1:7">
      <c r="A658" s="428" t="s">
        <v>1209</v>
      </c>
      <c r="B658" s="294" t="s">
        <v>1210</v>
      </c>
      <c r="C658" s="429">
        <v>10</v>
      </c>
      <c r="D658" s="429">
        <v>11</v>
      </c>
      <c r="E658" s="292">
        <f t="shared" si="39"/>
        <v>0.1</v>
      </c>
      <c r="F658" s="265" t="str">
        <f t="shared" si="40"/>
        <v>是</v>
      </c>
      <c r="G658" s="154" t="str">
        <f t="shared" si="41"/>
        <v>项</v>
      </c>
    </row>
    <row r="659" ht="36" customHeight="1" spans="1:7">
      <c r="A659" s="428" t="s">
        <v>1211</v>
      </c>
      <c r="B659" s="294" t="s">
        <v>1212</v>
      </c>
      <c r="C659" s="429">
        <v>16</v>
      </c>
      <c r="D659" s="429">
        <v>8</v>
      </c>
      <c r="E659" s="292">
        <f t="shared" si="39"/>
        <v>-0.5</v>
      </c>
      <c r="F659" s="265" t="str">
        <f t="shared" ref="F659:F722" si="42">IF(LEN(A659)=3,"是",IF(B659&lt;&gt;"",IF(SUM(C659:D659)&lt;&gt;0,"是","否"),"是"))</f>
        <v>是</v>
      </c>
      <c r="G659" s="154" t="str">
        <f t="shared" ref="G659:G722" si="43">IF(LEN(A659)=3,"类",IF(LEN(A659)=5,"款","项"))</f>
        <v>项</v>
      </c>
    </row>
    <row r="660" ht="36" customHeight="1" spans="1:7">
      <c r="A660" s="426" t="s">
        <v>1213</v>
      </c>
      <c r="B660" s="290" t="s">
        <v>1214</v>
      </c>
      <c r="C660" s="427">
        <f>SUM(C661:C663)</f>
        <v>189</v>
      </c>
      <c r="D660" s="427">
        <f>SUM(D661:D663)</f>
        <v>118</v>
      </c>
      <c r="E660" s="292">
        <f t="shared" si="39"/>
        <v>-0.376</v>
      </c>
      <c r="F660" s="265" t="str">
        <f t="shared" si="42"/>
        <v>是</v>
      </c>
      <c r="G660" s="154" t="str">
        <f t="shared" si="43"/>
        <v>款</v>
      </c>
    </row>
    <row r="661" ht="36" customHeight="1" spans="1:7">
      <c r="A661" s="428" t="s">
        <v>1215</v>
      </c>
      <c r="B661" s="294" t="s">
        <v>1216</v>
      </c>
      <c r="C661" s="432"/>
      <c r="D661" s="432"/>
      <c r="E661" s="292" t="str">
        <f t="shared" si="39"/>
        <v/>
      </c>
      <c r="F661" s="265" t="str">
        <f t="shared" si="42"/>
        <v>否</v>
      </c>
      <c r="G661" s="154" t="str">
        <f t="shared" si="43"/>
        <v>项</v>
      </c>
    </row>
    <row r="662" ht="36" customHeight="1" spans="1:7">
      <c r="A662" s="428" t="s">
        <v>1217</v>
      </c>
      <c r="B662" s="294" t="s">
        <v>1218</v>
      </c>
      <c r="C662" s="429">
        <v>189</v>
      </c>
      <c r="D662" s="429">
        <v>118</v>
      </c>
      <c r="E662" s="292">
        <f t="shared" si="39"/>
        <v>-0.376</v>
      </c>
      <c r="F662" s="265" t="str">
        <f t="shared" si="42"/>
        <v>是</v>
      </c>
      <c r="G662" s="154" t="str">
        <f t="shared" si="43"/>
        <v>项</v>
      </c>
    </row>
    <row r="663" ht="36" customHeight="1" spans="1:7">
      <c r="A663" s="428" t="s">
        <v>1219</v>
      </c>
      <c r="B663" s="294" t="s">
        <v>1220</v>
      </c>
      <c r="C663" s="432">
        <v>0</v>
      </c>
      <c r="D663" s="432">
        <v>0</v>
      </c>
      <c r="E663" s="292" t="str">
        <f t="shared" ref="E663:E726" si="44">IF(C663&gt;0,D663/C663-1,IF(C663&lt;0,-(D663/C663-1),""))</f>
        <v/>
      </c>
      <c r="F663" s="265" t="str">
        <f t="shared" si="42"/>
        <v>否</v>
      </c>
      <c r="G663" s="154" t="str">
        <f t="shared" si="43"/>
        <v>项</v>
      </c>
    </row>
    <row r="664" ht="36" customHeight="1" spans="1:7">
      <c r="A664" s="426" t="s">
        <v>1221</v>
      </c>
      <c r="B664" s="290" t="s">
        <v>1222</v>
      </c>
      <c r="C664" s="427">
        <f>SUM(C665:C668)</f>
        <v>0</v>
      </c>
      <c r="D664" s="427">
        <f>SUM(D665:D668)</f>
        <v>0</v>
      </c>
      <c r="E664" s="292" t="str">
        <f t="shared" si="44"/>
        <v/>
      </c>
      <c r="F664" s="265" t="str">
        <f t="shared" si="42"/>
        <v>否</v>
      </c>
      <c r="G664" s="154" t="str">
        <f t="shared" si="43"/>
        <v>款</v>
      </c>
    </row>
    <row r="665" ht="36" customHeight="1" spans="1:7">
      <c r="A665" s="428" t="s">
        <v>1223</v>
      </c>
      <c r="B665" s="294" t="s">
        <v>1224</v>
      </c>
      <c r="C665" s="432">
        <v>0</v>
      </c>
      <c r="D665" s="432">
        <v>0</v>
      </c>
      <c r="E665" s="292" t="str">
        <f t="shared" si="44"/>
        <v/>
      </c>
      <c r="F665" s="265" t="str">
        <f t="shared" si="42"/>
        <v>否</v>
      </c>
      <c r="G665" s="154" t="str">
        <f t="shared" si="43"/>
        <v>项</v>
      </c>
    </row>
    <row r="666" ht="36" customHeight="1" spans="1:7">
      <c r="A666" s="428" t="s">
        <v>1225</v>
      </c>
      <c r="B666" s="294" t="s">
        <v>1226</v>
      </c>
      <c r="C666" s="432">
        <v>0</v>
      </c>
      <c r="D666" s="432">
        <v>0</v>
      </c>
      <c r="E666" s="292" t="str">
        <f t="shared" si="44"/>
        <v/>
      </c>
      <c r="F666" s="265" t="str">
        <f t="shared" si="42"/>
        <v>否</v>
      </c>
      <c r="G666" s="154" t="str">
        <f t="shared" si="43"/>
        <v>项</v>
      </c>
    </row>
    <row r="667" ht="36" customHeight="1" spans="1:7">
      <c r="A667" s="428" t="s">
        <v>1227</v>
      </c>
      <c r="B667" s="294" t="s">
        <v>1228</v>
      </c>
      <c r="C667" s="432">
        <v>0</v>
      </c>
      <c r="D667" s="432">
        <v>0</v>
      </c>
      <c r="E667" s="292" t="str">
        <f t="shared" si="44"/>
        <v/>
      </c>
      <c r="F667" s="265" t="str">
        <f t="shared" si="42"/>
        <v>否</v>
      </c>
      <c r="G667" s="154" t="str">
        <f t="shared" si="43"/>
        <v>项</v>
      </c>
    </row>
    <row r="668" ht="36" customHeight="1" spans="1:7">
      <c r="A668" s="428" t="s">
        <v>1229</v>
      </c>
      <c r="B668" s="294" t="s">
        <v>1230</v>
      </c>
      <c r="C668" s="432">
        <v>0</v>
      </c>
      <c r="D668" s="432">
        <v>0</v>
      </c>
      <c r="E668" s="292" t="str">
        <f t="shared" si="44"/>
        <v/>
      </c>
      <c r="F668" s="265" t="str">
        <f t="shared" si="42"/>
        <v>否</v>
      </c>
      <c r="G668" s="154" t="str">
        <f t="shared" si="43"/>
        <v>项</v>
      </c>
    </row>
    <row r="669" ht="36" customHeight="1" spans="1:7">
      <c r="A669" s="426" t="s">
        <v>1231</v>
      </c>
      <c r="B669" s="290" t="s">
        <v>1232</v>
      </c>
      <c r="C669" s="427">
        <f>SUM(C670:C676)</f>
        <v>179</v>
      </c>
      <c r="D669" s="427">
        <f>SUM(D670:D676)</f>
        <v>195</v>
      </c>
      <c r="E669" s="292">
        <f t="shared" si="44"/>
        <v>0.089</v>
      </c>
      <c r="F669" s="265" t="str">
        <f t="shared" si="42"/>
        <v>是</v>
      </c>
      <c r="G669" s="154" t="str">
        <f t="shared" si="43"/>
        <v>款</v>
      </c>
    </row>
    <row r="670" ht="36" customHeight="1" spans="1:7">
      <c r="A670" s="428" t="s">
        <v>1233</v>
      </c>
      <c r="B670" s="294" t="s">
        <v>140</v>
      </c>
      <c r="C670" s="429">
        <v>97</v>
      </c>
      <c r="D670" s="429">
        <v>117</v>
      </c>
      <c r="E670" s="292">
        <f t="shared" si="44"/>
        <v>0.206</v>
      </c>
      <c r="F670" s="265" t="str">
        <f t="shared" si="42"/>
        <v>是</v>
      </c>
      <c r="G670" s="154" t="str">
        <f t="shared" si="43"/>
        <v>项</v>
      </c>
    </row>
    <row r="671" ht="36" customHeight="1" spans="1:7">
      <c r="A671" s="428" t="s">
        <v>1234</v>
      </c>
      <c r="B671" s="294" t="s">
        <v>142</v>
      </c>
      <c r="C671" s="429"/>
      <c r="D671" s="429">
        <v>8</v>
      </c>
      <c r="E671" s="292" t="str">
        <f t="shared" si="44"/>
        <v/>
      </c>
      <c r="F671" s="265" t="str">
        <f t="shared" si="42"/>
        <v>是</v>
      </c>
      <c r="G671" s="154" t="str">
        <f t="shared" si="43"/>
        <v>项</v>
      </c>
    </row>
    <row r="672" ht="36" customHeight="1" spans="1:7">
      <c r="A672" s="428" t="s">
        <v>1235</v>
      </c>
      <c r="B672" s="294" t="s">
        <v>144</v>
      </c>
      <c r="C672" s="429"/>
      <c r="D672" s="429"/>
      <c r="E672" s="292" t="str">
        <f t="shared" si="44"/>
        <v/>
      </c>
      <c r="F672" s="265" t="str">
        <f t="shared" si="42"/>
        <v>否</v>
      </c>
      <c r="G672" s="154" t="str">
        <f t="shared" si="43"/>
        <v>项</v>
      </c>
    </row>
    <row r="673" ht="36" customHeight="1" spans="1:7">
      <c r="A673" s="428" t="s">
        <v>1236</v>
      </c>
      <c r="B673" s="294" t="s">
        <v>1237</v>
      </c>
      <c r="C673" s="429">
        <v>1</v>
      </c>
      <c r="D673" s="429"/>
      <c r="E673" s="292">
        <f t="shared" si="44"/>
        <v>-1</v>
      </c>
      <c r="F673" s="265" t="str">
        <f t="shared" si="42"/>
        <v>是</v>
      </c>
      <c r="G673" s="154" t="str">
        <f t="shared" si="43"/>
        <v>项</v>
      </c>
    </row>
    <row r="674" ht="36" customHeight="1" spans="1:7">
      <c r="A674" s="428" t="s">
        <v>1238</v>
      </c>
      <c r="B674" s="294" t="s">
        <v>1239</v>
      </c>
      <c r="C674" s="432"/>
      <c r="D674" s="429"/>
      <c r="E674" s="292" t="str">
        <f t="shared" si="44"/>
        <v/>
      </c>
      <c r="F674" s="265" t="str">
        <f t="shared" si="42"/>
        <v>否</v>
      </c>
      <c r="G674" s="154" t="str">
        <f t="shared" si="43"/>
        <v>项</v>
      </c>
    </row>
    <row r="675" ht="36" customHeight="1" spans="1:7">
      <c r="A675" s="428" t="s">
        <v>1240</v>
      </c>
      <c r="B675" s="294" t="s">
        <v>158</v>
      </c>
      <c r="C675" s="429">
        <v>60</v>
      </c>
      <c r="D675" s="429">
        <v>70</v>
      </c>
      <c r="E675" s="292">
        <f t="shared" si="44"/>
        <v>0.167</v>
      </c>
      <c r="F675" s="265" t="str">
        <f t="shared" si="42"/>
        <v>是</v>
      </c>
      <c r="G675" s="154" t="str">
        <f t="shared" si="43"/>
        <v>项</v>
      </c>
    </row>
    <row r="676" ht="36" customHeight="1" spans="1:7">
      <c r="A676" s="428" t="s">
        <v>1241</v>
      </c>
      <c r="B676" s="294" t="s">
        <v>1242</v>
      </c>
      <c r="C676" s="429">
        <v>21</v>
      </c>
      <c r="D676" s="432"/>
      <c r="E676" s="292">
        <f t="shared" si="44"/>
        <v>-1</v>
      </c>
      <c r="F676" s="265" t="str">
        <f t="shared" si="42"/>
        <v>是</v>
      </c>
      <c r="G676" s="154" t="str">
        <f t="shared" si="43"/>
        <v>项</v>
      </c>
    </row>
    <row r="677" ht="36" customHeight="1" spans="1:7">
      <c r="A677" s="426" t="s">
        <v>1243</v>
      </c>
      <c r="B677" s="290" t="s">
        <v>1244</v>
      </c>
      <c r="C677" s="427">
        <f>SUM(C678:C679)</f>
        <v>1</v>
      </c>
      <c r="D677" s="427">
        <f>SUM(D678:D679)</f>
        <v>21</v>
      </c>
      <c r="E677" s="292">
        <f t="shared" si="44"/>
        <v>20</v>
      </c>
      <c r="F677" s="265" t="str">
        <f t="shared" si="42"/>
        <v>是</v>
      </c>
      <c r="G677" s="154" t="str">
        <f t="shared" si="43"/>
        <v>款</v>
      </c>
    </row>
    <row r="678" ht="36" customHeight="1" spans="1:7">
      <c r="A678" s="428" t="s">
        <v>1245</v>
      </c>
      <c r="B678" s="294" t="s">
        <v>1246</v>
      </c>
      <c r="C678" s="429">
        <v>1</v>
      </c>
      <c r="D678" s="429">
        <v>21</v>
      </c>
      <c r="E678" s="292">
        <f t="shared" si="44"/>
        <v>20</v>
      </c>
      <c r="F678" s="265" t="str">
        <f t="shared" si="42"/>
        <v>是</v>
      </c>
      <c r="G678" s="154" t="str">
        <f t="shared" si="43"/>
        <v>项</v>
      </c>
    </row>
    <row r="679" ht="36" customHeight="1" spans="1:7">
      <c r="A679" s="428" t="s">
        <v>1247</v>
      </c>
      <c r="B679" s="294" t="s">
        <v>1248</v>
      </c>
      <c r="C679" s="432">
        <v>0</v>
      </c>
      <c r="D679" s="432">
        <v>0</v>
      </c>
      <c r="E679" s="292" t="str">
        <f t="shared" si="44"/>
        <v/>
      </c>
      <c r="F679" s="265" t="str">
        <f t="shared" si="42"/>
        <v>否</v>
      </c>
      <c r="G679" s="154" t="str">
        <f t="shared" si="43"/>
        <v>项</v>
      </c>
    </row>
    <row r="680" ht="36" customHeight="1" spans="1:7">
      <c r="A680" s="426" t="s">
        <v>1249</v>
      </c>
      <c r="B680" s="290" t="s">
        <v>1250</v>
      </c>
      <c r="C680" s="427">
        <f>SUM(C681)</f>
        <v>605</v>
      </c>
      <c r="D680" s="427">
        <f>SUM(D681)</f>
        <v>56</v>
      </c>
      <c r="E680" s="292">
        <f t="shared" si="44"/>
        <v>-0.907</v>
      </c>
      <c r="F680" s="265" t="str">
        <f t="shared" si="42"/>
        <v>是</v>
      </c>
      <c r="G680" s="154" t="str">
        <f t="shared" si="43"/>
        <v>款</v>
      </c>
    </row>
    <row r="681" ht="36" customHeight="1" spans="1:7">
      <c r="A681" s="294">
        <v>2089999</v>
      </c>
      <c r="B681" s="294" t="s">
        <v>1251</v>
      </c>
      <c r="C681" s="429">
        <v>605</v>
      </c>
      <c r="D681" s="429">
        <v>56</v>
      </c>
      <c r="E681" s="292">
        <f t="shared" si="44"/>
        <v>-0.907</v>
      </c>
      <c r="F681" s="265" t="str">
        <f t="shared" si="42"/>
        <v>是</v>
      </c>
      <c r="G681" s="154" t="str">
        <f t="shared" si="43"/>
        <v>项</v>
      </c>
    </row>
    <row r="682" ht="36" customHeight="1" spans="1:7">
      <c r="A682" s="290" t="s">
        <v>1252</v>
      </c>
      <c r="B682" s="436" t="s">
        <v>530</v>
      </c>
      <c r="C682" s="437"/>
      <c r="D682" s="437"/>
      <c r="E682" s="292" t="str">
        <f t="shared" si="44"/>
        <v/>
      </c>
      <c r="F682" s="265" t="str">
        <f t="shared" si="42"/>
        <v>否</v>
      </c>
      <c r="G682" s="154" t="str">
        <f t="shared" si="43"/>
        <v>项</v>
      </c>
    </row>
    <row r="683" ht="36" customHeight="1" spans="1:7">
      <c r="A683" s="290" t="s">
        <v>1253</v>
      </c>
      <c r="B683" s="436" t="s">
        <v>1254</v>
      </c>
      <c r="C683" s="437"/>
      <c r="D683" s="437"/>
      <c r="E683" s="292" t="str">
        <f t="shared" si="44"/>
        <v/>
      </c>
      <c r="F683" s="265" t="str">
        <f t="shared" si="42"/>
        <v>否</v>
      </c>
      <c r="G683" s="154" t="str">
        <f t="shared" si="43"/>
        <v>项</v>
      </c>
    </row>
    <row r="684" ht="36" customHeight="1" spans="1:7">
      <c r="A684" s="426" t="s">
        <v>86</v>
      </c>
      <c r="B684" s="290" t="s">
        <v>87</v>
      </c>
      <c r="C684" s="427">
        <f>SUM(C685,C690,C704,C708,C720,C723,C727,C732,C736,C740,C743,C752,C754)</f>
        <v>13357</v>
      </c>
      <c r="D684" s="427">
        <f>SUM(D685,D690,D704,D708,D720,D723,D727,D732,D736,D740,D743,D752,D754)</f>
        <v>12077</v>
      </c>
      <c r="E684" s="292">
        <f t="shared" si="44"/>
        <v>-0.096</v>
      </c>
      <c r="F684" s="265" t="str">
        <f t="shared" si="42"/>
        <v>是</v>
      </c>
      <c r="G684" s="154" t="str">
        <f t="shared" si="43"/>
        <v>类</v>
      </c>
    </row>
    <row r="685" ht="36" customHeight="1" spans="1:7">
      <c r="A685" s="426" t="s">
        <v>1255</v>
      </c>
      <c r="B685" s="290" t="s">
        <v>1256</v>
      </c>
      <c r="C685" s="427">
        <f>SUM(C686:C689)</f>
        <v>772</v>
      </c>
      <c r="D685" s="427">
        <f>SUM(D686:D689)</f>
        <v>975</v>
      </c>
      <c r="E685" s="292">
        <f t="shared" si="44"/>
        <v>0.263</v>
      </c>
      <c r="F685" s="265" t="str">
        <f t="shared" si="42"/>
        <v>是</v>
      </c>
      <c r="G685" s="154" t="str">
        <f t="shared" si="43"/>
        <v>款</v>
      </c>
    </row>
    <row r="686" ht="36" customHeight="1" spans="1:7">
      <c r="A686" s="428" t="s">
        <v>1257</v>
      </c>
      <c r="B686" s="294" t="s">
        <v>140</v>
      </c>
      <c r="C686" s="429">
        <v>556</v>
      </c>
      <c r="D686" s="430">
        <v>770</v>
      </c>
      <c r="E686" s="292">
        <f t="shared" si="44"/>
        <v>0.385</v>
      </c>
      <c r="F686" s="265" t="str">
        <f t="shared" si="42"/>
        <v>是</v>
      </c>
      <c r="G686" s="154" t="str">
        <f t="shared" si="43"/>
        <v>项</v>
      </c>
    </row>
    <row r="687" ht="36" customHeight="1" spans="1:7">
      <c r="A687" s="428" t="s">
        <v>1258</v>
      </c>
      <c r="B687" s="294" t="s">
        <v>142</v>
      </c>
      <c r="C687" s="429">
        <v>50</v>
      </c>
      <c r="D687" s="430">
        <v>110</v>
      </c>
      <c r="E687" s="292">
        <f t="shared" si="44"/>
        <v>1.2</v>
      </c>
      <c r="F687" s="265" t="str">
        <f t="shared" si="42"/>
        <v>是</v>
      </c>
      <c r="G687" s="154" t="str">
        <f t="shared" si="43"/>
        <v>项</v>
      </c>
    </row>
    <row r="688" ht="36" customHeight="1" spans="1:7">
      <c r="A688" s="428" t="s">
        <v>1259</v>
      </c>
      <c r="B688" s="294" t="s">
        <v>144</v>
      </c>
      <c r="C688" s="429"/>
      <c r="D688" s="429"/>
      <c r="E688" s="292" t="str">
        <f t="shared" si="44"/>
        <v/>
      </c>
      <c r="F688" s="265" t="str">
        <f t="shared" si="42"/>
        <v>否</v>
      </c>
      <c r="G688" s="154" t="str">
        <f t="shared" si="43"/>
        <v>项</v>
      </c>
    </row>
    <row r="689" ht="36" customHeight="1" spans="1:7">
      <c r="A689" s="428" t="s">
        <v>1260</v>
      </c>
      <c r="B689" s="294" t="s">
        <v>1261</v>
      </c>
      <c r="C689" s="429">
        <v>166</v>
      </c>
      <c r="D689" s="430">
        <v>95</v>
      </c>
      <c r="E689" s="292">
        <f t="shared" si="44"/>
        <v>-0.428</v>
      </c>
      <c r="F689" s="265" t="str">
        <f t="shared" si="42"/>
        <v>是</v>
      </c>
      <c r="G689" s="154" t="str">
        <f t="shared" si="43"/>
        <v>项</v>
      </c>
    </row>
    <row r="690" ht="36" customHeight="1" spans="1:7">
      <c r="A690" s="426" t="s">
        <v>1262</v>
      </c>
      <c r="B690" s="290" t="s">
        <v>1263</v>
      </c>
      <c r="C690" s="427">
        <f>SUM(C691:C703)</f>
        <v>1990</v>
      </c>
      <c r="D690" s="427">
        <f>SUM(D691:D703)</f>
        <v>1653</v>
      </c>
      <c r="E690" s="292">
        <f t="shared" si="44"/>
        <v>-0.169</v>
      </c>
      <c r="F690" s="265" t="str">
        <f t="shared" si="42"/>
        <v>是</v>
      </c>
      <c r="G690" s="154" t="str">
        <f t="shared" si="43"/>
        <v>款</v>
      </c>
    </row>
    <row r="691" ht="36" customHeight="1" spans="1:7">
      <c r="A691" s="428" t="s">
        <v>1264</v>
      </c>
      <c r="B691" s="294" t="s">
        <v>1265</v>
      </c>
      <c r="C691" s="429">
        <v>1296</v>
      </c>
      <c r="D691" s="430">
        <v>1183</v>
      </c>
      <c r="E691" s="292">
        <f t="shared" si="44"/>
        <v>-0.087</v>
      </c>
      <c r="F691" s="265" t="str">
        <f t="shared" si="42"/>
        <v>是</v>
      </c>
      <c r="G691" s="154" t="str">
        <f t="shared" si="43"/>
        <v>项</v>
      </c>
    </row>
    <row r="692" ht="36" customHeight="1" spans="1:7">
      <c r="A692" s="428" t="s">
        <v>1266</v>
      </c>
      <c r="B692" s="294" t="s">
        <v>1267</v>
      </c>
      <c r="C692" s="429">
        <v>658</v>
      </c>
      <c r="D692" s="430">
        <v>470</v>
      </c>
      <c r="E692" s="292">
        <f t="shared" si="44"/>
        <v>-0.286</v>
      </c>
      <c r="F692" s="265" t="str">
        <f t="shared" si="42"/>
        <v>是</v>
      </c>
      <c r="G692" s="154" t="str">
        <f t="shared" si="43"/>
        <v>项</v>
      </c>
    </row>
    <row r="693" ht="36" customHeight="1" spans="1:7">
      <c r="A693" s="428" t="s">
        <v>1268</v>
      </c>
      <c r="B693" s="294" t="s">
        <v>1269</v>
      </c>
      <c r="C693" s="432"/>
      <c r="D693" s="432"/>
      <c r="E693" s="292" t="str">
        <f t="shared" si="44"/>
        <v/>
      </c>
      <c r="F693" s="265" t="str">
        <f t="shared" si="42"/>
        <v>否</v>
      </c>
      <c r="G693" s="154" t="str">
        <f t="shared" si="43"/>
        <v>项</v>
      </c>
    </row>
    <row r="694" ht="36" customHeight="1" spans="1:7">
      <c r="A694" s="428" t="s">
        <v>1270</v>
      </c>
      <c r="B694" s="294" t="s">
        <v>1271</v>
      </c>
      <c r="C694" s="432">
        <v>0</v>
      </c>
      <c r="D694" s="432">
        <v>0</v>
      </c>
      <c r="E694" s="292" t="str">
        <f t="shared" si="44"/>
        <v/>
      </c>
      <c r="F694" s="265" t="str">
        <f t="shared" si="42"/>
        <v>否</v>
      </c>
      <c r="G694" s="154" t="str">
        <f t="shared" si="43"/>
        <v>项</v>
      </c>
    </row>
    <row r="695" ht="36" customHeight="1" spans="1:7">
      <c r="A695" s="428" t="s">
        <v>1272</v>
      </c>
      <c r="B695" s="294" t="s">
        <v>1273</v>
      </c>
      <c r="C695" s="432">
        <v>0</v>
      </c>
      <c r="D695" s="432">
        <v>0</v>
      </c>
      <c r="E695" s="292" t="str">
        <f t="shared" si="44"/>
        <v/>
      </c>
      <c r="F695" s="265" t="str">
        <f t="shared" si="42"/>
        <v>否</v>
      </c>
      <c r="G695" s="154" t="str">
        <f t="shared" si="43"/>
        <v>项</v>
      </c>
    </row>
    <row r="696" ht="36" customHeight="1" spans="1:7">
      <c r="A696" s="428" t="s">
        <v>1274</v>
      </c>
      <c r="B696" s="294" t="s">
        <v>1275</v>
      </c>
      <c r="C696" s="432">
        <v>0</v>
      </c>
      <c r="D696" s="432">
        <v>0</v>
      </c>
      <c r="E696" s="292" t="str">
        <f t="shared" si="44"/>
        <v/>
      </c>
      <c r="F696" s="265" t="str">
        <f t="shared" si="42"/>
        <v>否</v>
      </c>
      <c r="G696" s="154" t="str">
        <f t="shared" si="43"/>
        <v>项</v>
      </c>
    </row>
    <row r="697" ht="36" customHeight="1" spans="1:7">
      <c r="A697" s="428" t="s">
        <v>1276</v>
      </c>
      <c r="B697" s="294" t="s">
        <v>1277</v>
      </c>
      <c r="C697" s="432">
        <v>0</v>
      </c>
      <c r="D697" s="432">
        <v>0</v>
      </c>
      <c r="E697" s="292" t="str">
        <f t="shared" si="44"/>
        <v/>
      </c>
      <c r="F697" s="265" t="str">
        <f t="shared" si="42"/>
        <v>否</v>
      </c>
      <c r="G697" s="154" t="str">
        <f t="shared" si="43"/>
        <v>项</v>
      </c>
    </row>
    <row r="698" ht="36" customHeight="1" spans="1:7">
      <c r="A698" s="428" t="s">
        <v>1278</v>
      </c>
      <c r="B698" s="294" t="s">
        <v>1279</v>
      </c>
      <c r="C698" s="432"/>
      <c r="D698" s="432"/>
      <c r="E698" s="292" t="str">
        <f t="shared" si="44"/>
        <v/>
      </c>
      <c r="F698" s="265" t="str">
        <f t="shared" si="42"/>
        <v>否</v>
      </c>
      <c r="G698" s="154" t="str">
        <f t="shared" si="43"/>
        <v>项</v>
      </c>
    </row>
    <row r="699" ht="36" customHeight="1" spans="1:7">
      <c r="A699" s="428" t="s">
        <v>1280</v>
      </c>
      <c r="B699" s="294" t="s">
        <v>1281</v>
      </c>
      <c r="C699" s="432">
        <v>0</v>
      </c>
      <c r="D699" s="432">
        <v>0</v>
      </c>
      <c r="E699" s="292" t="str">
        <f t="shared" si="44"/>
        <v/>
      </c>
      <c r="F699" s="265" t="str">
        <f t="shared" si="42"/>
        <v>否</v>
      </c>
      <c r="G699" s="154" t="str">
        <f t="shared" si="43"/>
        <v>项</v>
      </c>
    </row>
    <row r="700" ht="36" customHeight="1" spans="1:7">
      <c r="A700" s="428" t="s">
        <v>1282</v>
      </c>
      <c r="B700" s="294" t="s">
        <v>1283</v>
      </c>
      <c r="C700" s="432"/>
      <c r="D700" s="432"/>
      <c r="E700" s="292" t="str">
        <f t="shared" si="44"/>
        <v/>
      </c>
      <c r="F700" s="265" t="str">
        <f t="shared" si="42"/>
        <v>否</v>
      </c>
      <c r="G700" s="154" t="str">
        <f t="shared" si="43"/>
        <v>项</v>
      </c>
    </row>
    <row r="701" ht="36" customHeight="1" spans="1:7">
      <c r="A701" s="428" t="s">
        <v>1284</v>
      </c>
      <c r="B701" s="294" t="s">
        <v>1285</v>
      </c>
      <c r="C701" s="432">
        <v>0</v>
      </c>
      <c r="D701" s="432">
        <v>0</v>
      </c>
      <c r="E701" s="292" t="str">
        <f t="shared" si="44"/>
        <v/>
      </c>
      <c r="F701" s="265" t="str">
        <f t="shared" si="42"/>
        <v>否</v>
      </c>
      <c r="G701" s="154" t="str">
        <f t="shared" si="43"/>
        <v>项</v>
      </c>
    </row>
    <row r="702" ht="36" customHeight="1" spans="1:7">
      <c r="A702" s="428" t="s">
        <v>1286</v>
      </c>
      <c r="B702" s="294" t="s">
        <v>1287</v>
      </c>
      <c r="C702" s="432"/>
      <c r="D702" s="432"/>
      <c r="E702" s="292" t="str">
        <f t="shared" si="44"/>
        <v/>
      </c>
      <c r="F702" s="265" t="str">
        <f t="shared" si="42"/>
        <v>否</v>
      </c>
      <c r="G702" s="154" t="str">
        <f t="shared" si="43"/>
        <v>项</v>
      </c>
    </row>
    <row r="703" ht="36" customHeight="1" spans="1:7">
      <c r="A703" s="428" t="s">
        <v>1288</v>
      </c>
      <c r="B703" s="294" t="s">
        <v>1289</v>
      </c>
      <c r="C703" s="429">
        <v>36</v>
      </c>
      <c r="D703" s="432"/>
      <c r="E703" s="292">
        <f t="shared" si="44"/>
        <v>-1</v>
      </c>
      <c r="F703" s="265" t="str">
        <f t="shared" si="42"/>
        <v>是</v>
      </c>
      <c r="G703" s="154" t="str">
        <f t="shared" si="43"/>
        <v>项</v>
      </c>
    </row>
    <row r="704" ht="36" customHeight="1" spans="1:7">
      <c r="A704" s="426" t="s">
        <v>1290</v>
      </c>
      <c r="B704" s="290" t="s">
        <v>1291</v>
      </c>
      <c r="C704" s="427">
        <f>SUM(C705:C707)</f>
        <v>2022</v>
      </c>
      <c r="D704" s="427">
        <f>SUM(D705:D707)</f>
        <v>1849</v>
      </c>
      <c r="E704" s="292">
        <f t="shared" si="44"/>
        <v>-0.086</v>
      </c>
      <c r="F704" s="265" t="str">
        <f t="shared" si="42"/>
        <v>是</v>
      </c>
      <c r="G704" s="154" t="str">
        <f t="shared" si="43"/>
        <v>款</v>
      </c>
    </row>
    <row r="705" ht="36" customHeight="1" spans="1:7">
      <c r="A705" s="428" t="s">
        <v>1292</v>
      </c>
      <c r="B705" s="294" t="s">
        <v>1293</v>
      </c>
      <c r="C705" s="432">
        <v>0</v>
      </c>
      <c r="D705" s="432">
        <v>0</v>
      </c>
      <c r="E705" s="292" t="str">
        <f t="shared" si="44"/>
        <v/>
      </c>
      <c r="F705" s="265" t="str">
        <f t="shared" si="42"/>
        <v>否</v>
      </c>
      <c r="G705" s="154" t="str">
        <f t="shared" si="43"/>
        <v>项</v>
      </c>
    </row>
    <row r="706" ht="36" customHeight="1" spans="1:7">
      <c r="A706" s="428" t="s">
        <v>1294</v>
      </c>
      <c r="B706" s="294" t="s">
        <v>1295</v>
      </c>
      <c r="C706" s="429">
        <v>1658</v>
      </c>
      <c r="D706" s="430">
        <v>1448</v>
      </c>
      <c r="E706" s="292">
        <f t="shared" si="44"/>
        <v>-0.127</v>
      </c>
      <c r="F706" s="265" t="str">
        <f t="shared" si="42"/>
        <v>是</v>
      </c>
      <c r="G706" s="154" t="str">
        <f t="shared" si="43"/>
        <v>项</v>
      </c>
    </row>
    <row r="707" ht="36" customHeight="1" spans="1:7">
      <c r="A707" s="428" t="s">
        <v>1296</v>
      </c>
      <c r="B707" s="294" t="s">
        <v>1297</v>
      </c>
      <c r="C707" s="429">
        <v>364</v>
      </c>
      <c r="D707" s="430">
        <v>401</v>
      </c>
      <c r="E707" s="292">
        <f t="shared" si="44"/>
        <v>0.102</v>
      </c>
      <c r="F707" s="265" t="str">
        <f t="shared" si="42"/>
        <v>是</v>
      </c>
      <c r="G707" s="154" t="str">
        <f t="shared" si="43"/>
        <v>项</v>
      </c>
    </row>
    <row r="708" ht="36" customHeight="1" spans="1:7">
      <c r="A708" s="426" t="s">
        <v>1298</v>
      </c>
      <c r="B708" s="290" t="s">
        <v>1299</v>
      </c>
      <c r="C708" s="427">
        <f>SUM(C709:C719)</f>
        <v>3396</v>
      </c>
      <c r="D708" s="427">
        <f>SUM(D709:D719)</f>
        <v>1882</v>
      </c>
      <c r="E708" s="292">
        <f t="shared" si="44"/>
        <v>-0.446</v>
      </c>
      <c r="F708" s="265" t="str">
        <f t="shared" si="42"/>
        <v>是</v>
      </c>
      <c r="G708" s="154" t="str">
        <f t="shared" si="43"/>
        <v>款</v>
      </c>
    </row>
    <row r="709" ht="36" customHeight="1" spans="1:7">
      <c r="A709" s="428" t="s">
        <v>1300</v>
      </c>
      <c r="B709" s="294" t="s">
        <v>1301</v>
      </c>
      <c r="C709" s="429">
        <v>524</v>
      </c>
      <c r="D709" s="430">
        <v>289</v>
      </c>
      <c r="E709" s="292">
        <f t="shared" si="44"/>
        <v>-0.448</v>
      </c>
      <c r="F709" s="265" t="str">
        <f t="shared" si="42"/>
        <v>是</v>
      </c>
      <c r="G709" s="154" t="str">
        <f t="shared" si="43"/>
        <v>项</v>
      </c>
    </row>
    <row r="710" ht="36" customHeight="1" spans="1:7">
      <c r="A710" s="428" t="s">
        <v>1302</v>
      </c>
      <c r="B710" s="294" t="s">
        <v>1303</v>
      </c>
      <c r="C710" s="429">
        <v>156</v>
      </c>
      <c r="D710" s="430">
        <v>133</v>
      </c>
      <c r="E710" s="292">
        <f t="shared" si="44"/>
        <v>-0.147</v>
      </c>
      <c r="F710" s="265" t="str">
        <f t="shared" si="42"/>
        <v>是</v>
      </c>
      <c r="G710" s="154" t="str">
        <f t="shared" si="43"/>
        <v>项</v>
      </c>
    </row>
    <row r="711" ht="36" customHeight="1" spans="1:7">
      <c r="A711" s="428" t="s">
        <v>1304</v>
      </c>
      <c r="B711" s="294" t="s">
        <v>1305</v>
      </c>
      <c r="C711" s="429">
        <v>389</v>
      </c>
      <c r="D711" s="430">
        <v>336</v>
      </c>
      <c r="E711" s="292">
        <f t="shared" si="44"/>
        <v>-0.136</v>
      </c>
      <c r="F711" s="265" t="str">
        <f t="shared" si="42"/>
        <v>是</v>
      </c>
      <c r="G711" s="154" t="str">
        <f t="shared" si="43"/>
        <v>项</v>
      </c>
    </row>
    <row r="712" ht="36" customHeight="1" spans="1:7">
      <c r="A712" s="428" t="s">
        <v>1306</v>
      </c>
      <c r="B712" s="294" t="s">
        <v>1307</v>
      </c>
      <c r="C712" s="432">
        <v>0</v>
      </c>
      <c r="D712" s="432">
        <v>0</v>
      </c>
      <c r="E712" s="292" t="str">
        <f t="shared" si="44"/>
        <v/>
      </c>
      <c r="F712" s="265" t="str">
        <f t="shared" si="42"/>
        <v>否</v>
      </c>
      <c r="G712" s="154" t="str">
        <f t="shared" si="43"/>
        <v>项</v>
      </c>
    </row>
    <row r="713" ht="36" customHeight="1" spans="1:7">
      <c r="A713" s="428" t="s">
        <v>1308</v>
      </c>
      <c r="B713" s="294" t="s">
        <v>1309</v>
      </c>
      <c r="C713" s="432"/>
      <c r="D713" s="432"/>
      <c r="E713" s="292" t="str">
        <f t="shared" si="44"/>
        <v/>
      </c>
      <c r="F713" s="265" t="str">
        <f t="shared" si="42"/>
        <v>否</v>
      </c>
      <c r="G713" s="154" t="str">
        <f t="shared" si="43"/>
        <v>项</v>
      </c>
    </row>
    <row r="714" ht="36" customHeight="1" spans="1:7">
      <c r="A714" s="428" t="s">
        <v>1310</v>
      </c>
      <c r="B714" s="294" t="s">
        <v>1311</v>
      </c>
      <c r="C714" s="432">
        <v>0</v>
      </c>
      <c r="D714" s="432">
        <v>0</v>
      </c>
      <c r="E714" s="292" t="str">
        <f t="shared" si="44"/>
        <v/>
      </c>
      <c r="F714" s="265" t="str">
        <f t="shared" si="42"/>
        <v>否</v>
      </c>
      <c r="G714" s="154" t="str">
        <f t="shared" si="43"/>
        <v>项</v>
      </c>
    </row>
    <row r="715" ht="36" customHeight="1" spans="1:7">
      <c r="A715" s="428" t="s">
        <v>1312</v>
      </c>
      <c r="B715" s="294" t="s">
        <v>1313</v>
      </c>
      <c r="C715" s="432">
        <v>0</v>
      </c>
      <c r="D715" s="432">
        <v>0</v>
      </c>
      <c r="E715" s="292" t="str">
        <f t="shared" si="44"/>
        <v/>
      </c>
      <c r="F715" s="265" t="str">
        <f t="shared" si="42"/>
        <v>否</v>
      </c>
      <c r="G715" s="154" t="str">
        <f t="shared" si="43"/>
        <v>项</v>
      </c>
    </row>
    <row r="716" ht="36" customHeight="1" spans="1:7">
      <c r="A716" s="428" t="s">
        <v>1314</v>
      </c>
      <c r="B716" s="294" t="s">
        <v>1315</v>
      </c>
      <c r="C716" s="429">
        <v>922</v>
      </c>
      <c r="D716" s="430">
        <v>950</v>
      </c>
      <c r="E716" s="292">
        <f t="shared" si="44"/>
        <v>0.03</v>
      </c>
      <c r="F716" s="265" t="str">
        <f t="shared" si="42"/>
        <v>是</v>
      </c>
      <c r="G716" s="154" t="str">
        <f t="shared" si="43"/>
        <v>项</v>
      </c>
    </row>
    <row r="717" ht="36" customHeight="1" spans="1:7">
      <c r="A717" s="428" t="s">
        <v>1316</v>
      </c>
      <c r="B717" s="294" t="s">
        <v>1317</v>
      </c>
      <c r="C717" s="429">
        <v>875</v>
      </c>
      <c r="D717" s="430">
        <v>174</v>
      </c>
      <c r="E717" s="292">
        <f t="shared" si="44"/>
        <v>-0.801</v>
      </c>
      <c r="F717" s="265" t="str">
        <f t="shared" si="42"/>
        <v>是</v>
      </c>
      <c r="G717" s="154" t="str">
        <f t="shared" si="43"/>
        <v>项</v>
      </c>
    </row>
    <row r="718" ht="36" customHeight="1" spans="1:7">
      <c r="A718" s="428" t="s">
        <v>1318</v>
      </c>
      <c r="B718" s="294" t="s">
        <v>1319</v>
      </c>
      <c r="C718" s="429">
        <v>530</v>
      </c>
      <c r="D718" s="432"/>
      <c r="E718" s="292">
        <f t="shared" si="44"/>
        <v>-1</v>
      </c>
      <c r="F718" s="265" t="str">
        <f t="shared" si="42"/>
        <v>是</v>
      </c>
      <c r="G718" s="154" t="str">
        <f t="shared" si="43"/>
        <v>项</v>
      </c>
    </row>
    <row r="719" ht="36" customHeight="1" spans="1:7">
      <c r="A719" s="428" t="s">
        <v>1320</v>
      </c>
      <c r="B719" s="294" t="s">
        <v>1321</v>
      </c>
      <c r="C719" s="432">
        <v>0</v>
      </c>
      <c r="D719" s="432">
        <v>0</v>
      </c>
      <c r="E719" s="292" t="str">
        <f t="shared" si="44"/>
        <v/>
      </c>
      <c r="F719" s="265" t="str">
        <f t="shared" si="42"/>
        <v>否</v>
      </c>
      <c r="G719" s="154" t="str">
        <f t="shared" si="43"/>
        <v>项</v>
      </c>
    </row>
    <row r="720" ht="36" customHeight="1" spans="1:7">
      <c r="A720" s="426" t="s">
        <v>1322</v>
      </c>
      <c r="B720" s="290" t="s">
        <v>1323</v>
      </c>
      <c r="C720" s="427">
        <f>SUM(C721:C722)</f>
        <v>0</v>
      </c>
      <c r="D720" s="427">
        <f>SUM(D721:D722)</f>
        <v>0</v>
      </c>
      <c r="E720" s="292" t="str">
        <f t="shared" si="44"/>
        <v/>
      </c>
      <c r="F720" s="265" t="str">
        <f t="shared" si="42"/>
        <v>否</v>
      </c>
      <c r="G720" s="154" t="str">
        <f t="shared" si="43"/>
        <v>款</v>
      </c>
    </row>
    <row r="721" ht="36" customHeight="1" spans="1:7">
      <c r="A721" s="428" t="s">
        <v>1324</v>
      </c>
      <c r="B721" s="294" t="s">
        <v>1325</v>
      </c>
      <c r="C721" s="432"/>
      <c r="D721" s="432"/>
      <c r="E721" s="292" t="str">
        <f t="shared" si="44"/>
        <v/>
      </c>
      <c r="F721" s="265" t="str">
        <f t="shared" si="42"/>
        <v>否</v>
      </c>
      <c r="G721" s="154" t="str">
        <f t="shared" si="43"/>
        <v>项</v>
      </c>
    </row>
    <row r="722" ht="36" customHeight="1" spans="1:7">
      <c r="A722" s="428" t="s">
        <v>1326</v>
      </c>
      <c r="B722" s="294" t="s">
        <v>1327</v>
      </c>
      <c r="C722" s="432">
        <v>0</v>
      </c>
      <c r="D722" s="432">
        <v>0</v>
      </c>
      <c r="E722" s="292" t="str">
        <f t="shared" si="44"/>
        <v/>
      </c>
      <c r="F722" s="265" t="str">
        <f t="shared" si="42"/>
        <v>否</v>
      </c>
      <c r="G722" s="154" t="str">
        <f t="shared" si="43"/>
        <v>项</v>
      </c>
    </row>
    <row r="723" ht="36" customHeight="1" spans="1:7">
      <c r="A723" s="426" t="s">
        <v>1328</v>
      </c>
      <c r="B723" s="290" t="s">
        <v>1329</v>
      </c>
      <c r="C723" s="427">
        <f>SUM(C724:C726)</f>
        <v>429</v>
      </c>
      <c r="D723" s="427">
        <f>SUM(D724:D726)</f>
        <v>405</v>
      </c>
      <c r="E723" s="292">
        <f t="shared" si="44"/>
        <v>-0.056</v>
      </c>
      <c r="F723" s="265" t="str">
        <f t="shared" ref="F723:F786" si="45">IF(LEN(A723)=3,"是",IF(B723&lt;&gt;"",IF(SUM(C723:D723)&lt;&gt;0,"是","否"),"是"))</f>
        <v>是</v>
      </c>
      <c r="G723" s="154" t="str">
        <f t="shared" ref="G723:G786" si="46">IF(LEN(A723)=3,"类",IF(LEN(A723)=5,"款","项"))</f>
        <v>款</v>
      </c>
    </row>
    <row r="724" ht="36" customHeight="1" spans="1:7">
      <c r="A724" s="428" t="s">
        <v>1330</v>
      </c>
      <c r="B724" s="294" t="s">
        <v>1331</v>
      </c>
      <c r="C724" s="432"/>
      <c r="D724" s="432"/>
      <c r="E724" s="292" t="str">
        <f t="shared" si="44"/>
        <v/>
      </c>
      <c r="F724" s="265" t="str">
        <f t="shared" si="45"/>
        <v>否</v>
      </c>
      <c r="G724" s="154" t="str">
        <f t="shared" si="46"/>
        <v>项</v>
      </c>
    </row>
    <row r="725" ht="36" customHeight="1" spans="1:7">
      <c r="A725" s="428" t="s">
        <v>1332</v>
      </c>
      <c r="B725" s="294" t="s">
        <v>1333</v>
      </c>
      <c r="C725" s="429">
        <v>333</v>
      </c>
      <c r="D725" s="430">
        <v>217</v>
      </c>
      <c r="E725" s="292">
        <f t="shared" si="44"/>
        <v>-0.348</v>
      </c>
      <c r="F725" s="265" t="str">
        <f t="shared" si="45"/>
        <v>是</v>
      </c>
      <c r="G725" s="154" t="str">
        <f t="shared" si="46"/>
        <v>项</v>
      </c>
    </row>
    <row r="726" ht="36" customHeight="1" spans="1:7">
      <c r="A726" s="428" t="s">
        <v>1334</v>
      </c>
      <c r="B726" s="294" t="s">
        <v>1335</v>
      </c>
      <c r="C726" s="429">
        <v>96</v>
      </c>
      <c r="D726" s="430">
        <v>188</v>
      </c>
      <c r="E726" s="292">
        <f t="shared" si="44"/>
        <v>0.958</v>
      </c>
      <c r="F726" s="265" t="str">
        <f t="shared" si="45"/>
        <v>是</v>
      </c>
      <c r="G726" s="154" t="str">
        <f t="shared" si="46"/>
        <v>项</v>
      </c>
    </row>
    <row r="727" ht="36" customHeight="1" spans="1:7">
      <c r="A727" s="426" t="s">
        <v>1336</v>
      </c>
      <c r="B727" s="290" t="s">
        <v>1337</v>
      </c>
      <c r="C727" s="427">
        <f>SUM(C728:C731)</f>
        <v>3903</v>
      </c>
      <c r="D727" s="427">
        <f>SUM(D728:D731)</f>
        <v>3702</v>
      </c>
      <c r="E727" s="292">
        <f t="shared" ref="E727:E790" si="47">IF(C727&gt;0,D727/C727-1,IF(C727&lt;0,-(D727/C727-1),""))</f>
        <v>-0.051</v>
      </c>
      <c r="F727" s="265" t="str">
        <f t="shared" si="45"/>
        <v>是</v>
      </c>
      <c r="G727" s="154" t="str">
        <f t="shared" si="46"/>
        <v>款</v>
      </c>
    </row>
    <row r="728" ht="36" customHeight="1" spans="1:7">
      <c r="A728" s="428" t="s">
        <v>1338</v>
      </c>
      <c r="B728" s="294" t="s">
        <v>1339</v>
      </c>
      <c r="C728" s="429">
        <v>1120</v>
      </c>
      <c r="D728" s="430">
        <v>672</v>
      </c>
      <c r="E728" s="292">
        <f t="shared" si="47"/>
        <v>-0.4</v>
      </c>
      <c r="F728" s="265" t="str">
        <f t="shared" si="45"/>
        <v>是</v>
      </c>
      <c r="G728" s="154" t="str">
        <f t="shared" si="46"/>
        <v>项</v>
      </c>
    </row>
    <row r="729" ht="36" customHeight="1" spans="1:7">
      <c r="A729" s="428" t="s">
        <v>1340</v>
      </c>
      <c r="B729" s="294" t="s">
        <v>1341</v>
      </c>
      <c r="C729" s="429">
        <v>1296</v>
      </c>
      <c r="D729" s="430">
        <v>1210</v>
      </c>
      <c r="E729" s="292">
        <f t="shared" si="47"/>
        <v>-0.066</v>
      </c>
      <c r="F729" s="265" t="str">
        <f t="shared" si="45"/>
        <v>是</v>
      </c>
      <c r="G729" s="154" t="str">
        <f t="shared" si="46"/>
        <v>项</v>
      </c>
    </row>
    <row r="730" ht="36" customHeight="1" spans="1:7">
      <c r="A730" s="428" t="s">
        <v>1342</v>
      </c>
      <c r="B730" s="294" t="s">
        <v>1343</v>
      </c>
      <c r="C730" s="429">
        <v>1312</v>
      </c>
      <c r="D730" s="430">
        <v>1689</v>
      </c>
      <c r="E730" s="292">
        <f t="shared" si="47"/>
        <v>0.287</v>
      </c>
      <c r="F730" s="265" t="str">
        <f t="shared" si="45"/>
        <v>是</v>
      </c>
      <c r="G730" s="154" t="str">
        <f t="shared" si="46"/>
        <v>项</v>
      </c>
    </row>
    <row r="731" ht="36" customHeight="1" spans="1:7">
      <c r="A731" s="428" t="s">
        <v>1344</v>
      </c>
      <c r="B731" s="294" t="s">
        <v>1345</v>
      </c>
      <c r="C731" s="429">
        <v>175</v>
      </c>
      <c r="D731" s="430">
        <v>131</v>
      </c>
      <c r="E731" s="292">
        <f t="shared" si="47"/>
        <v>-0.251</v>
      </c>
      <c r="F731" s="265" t="str">
        <f t="shared" si="45"/>
        <v>是</v>
      </c>
      <c r="G731" s="154" t="str">
        <f t="shared" si="46"/>
        <v>项</v>
      </c>
    </row>
    <row r="732" ht="36" customHeight="1" spans="1:7">
      <c r="A732" s="426" t="s">
        <v>1346</v>
      </c>
      <c r="B732" s="290" t="s">
        <v>1347</v>
      </c>
      <c r="C732" s="427">
        <f>SUM(C733:C735)</f>
        <v>197</v>
      </c>
      <c r="D732" s="427">
        <f>SUM(D733:D735)</f>
        <v>186</v>
      </c>
      <c r="E732" s="292">
        <f t="shared" si="47"/>
        <v>-0.056</v>
      </c>
      <c r="F732" s="265" t="str">
        <f t="shared" si="45"/>
        <v>是</v>
      </c>
      <c r="G732" s="154" t="str">
        <f t="shared" si="46"/>
        <v>款</v>
      </c>
    </row>
    <row r="733" ht="36" customHeight="1" spans="1:7">
      <c r="A733" s="428" t="s">
        <v>1348</v>
      </c>
      <c r="B733" s="294" t="s">
        <v>1349</v>
      </c>
      <c r="C733" s="429">
        <v>5</v>
      </c>
      <c r="D733" s="432">
        <v>0</v>
      </c>
      <c r="E733" s="292">
        <f t="shared" si="47"/>
        <v>-1</v>
      </c>
      <c r="F733" s="265" t="str">
        <f t="shared" si="45"/>
        <v>是</v>
      </c>
      <c r="G733" s="154" t="str">
        <f t="shared" si="46"/>
        <v>项</v>
      </c>
    </row>
    <row r="734" ht="36" customHeight="1" spans="1:7">
      <c r="A734" s="428" t="s">
        <v>1350</v>
      </c>
      <c r="B734" s="294" t="s">
        <v>1351</v>
      </c>
      <c r="C734" s="429">
        <v>192</v>
      </c>
      <c r="D734" s="430">
        <v>186</v>
      </c>
      <c r="E734" s="292">
        <f t="shared" si="47"/>
        <v>-0.031</v>
      </c>
      <c r="F734" s="265" t="str">
        <f t="shared" si="45"/>
        <v>是</v>
      </c>
      <c r="G734" s="154" t="str">
        <f t="shared" si="46"/>
        <v>项</v>
      </c>
    </row>
    <row r="735" ht="36" customHeight="1" spans="1:7">
      <c r="A735" s="428" t="s">
        <v>1352</v>
      </c>
      <c r="B735" s="294" t="s">
        <v>1353</v>
      </c>
      <c r="C735" s="432">
        <v>0</v>
      </c>
      <c r="D735" s="432">
        <v>0</v>
      </c>
      <c r="E735" s="292" t="str">
        <f t="shared" si="47"/>
        <v/>
      </c>
      <c r="F735" s="265" t="str">
        <f t="shared" si="45"/>
        <v>否</v>
      </c>
      <c r="G735" s="154" t="str">
        <f t="shared" si="46"/>
        <v>项</v>
      </c>
    </row>
    <row r="736" ht="36" customHeight="1" spans="1:7">
      <c r="A736" s="426" t="s">
        <v>1354</v>
      </c>
      <c r="B736" s="290" t="s">
        <v>1355</v>
      </c>
      <c r="C736" s="427">
        <f>SUM(C737:C739)</f>
        <v>109</v>
      </c>
      <c r="D736" s="427">
        <f>SUM(D737:D739)</f>
        <v>833</v>
      </c>
      <c r="E736" s="292">
        <f t="shared" si="47"/>
        <v>6.642</v>
      </c>
      <c r="F736" s="265" t="str">
        <f t="shared" si="45"/>
        <v>是</v>
      </c>
      <c r="G736" s="154" t="str">
        <f t="shared" si="46"/>
        <v>款</v>
      </c>
    </row>
    <row r="737" ht="36" customHeight="1" spans="1:7">
      <c r="A737" s="428" t="s">
        <v>1356</v>
      </c>
      <c r="B737" s="294" t="s">
        <v>1357</v>
      </c>
      <c r="C737" s="429">
        <v>109</v>
      </c>
      <c r="D737" s="430">
        <v>833</v>
      </c>
      <c r="E737" s="292">
        <f t="shared" si="47"/>
        <v>6.642</v>
      </c>
      <c r="F737" s="265" t="str">
        <f t="shared" si="45"/>
        <v>是</v>
      </c>
      <c r="G737" s="154" t="str">
        <f t="shared" si="46"/>
        <v>项</v>
      </c>
    </row>
    <row r="738" ht="36" customHeight="1" spans="1:7">
      <c r="A738" s="428" t="s">
        <v>1358</v>
      </c>
      <c r="B738" s="294" t="s">
        <v>1359</v>
      </c>
      <c r="C738" s="432">
        <v>0</v>
      </c>
      <c r="D738" s="432">
        <v>0</v>
      </c>
      <c r="E738" s="292" t="str">
        <f t="shared" si="47"/>
        <v/>
      </c>
      <c r="F738" s="265" t="str">
        <f t="shared" si="45"/>
        <v>否</v>
      </c>
      <c r="G738" s="154" t="str">
        <f t="shared" si="46"/>
        <v>项</v>
      </c>
    </row>
    <row r="739" ht="36" customHeight="1" spans="1:7">
      <c r="A739" s="428" t="s">
        <v>1360</v>
      </c>
      <c r="B739" s="294" t="s">
        <v>1361</v>
      </c>
      <c r="C739" s="432">
        <v>0</v>
      </c>
      <c r="D739" s="432">
        <v>0</v>
      </c>
      <c r="E739" s="292" t="str">
        <f t="shared" si="47"/>
        <v/>
      </c>
      <c r="F739" s="265" t="str">
        <f t="shared" si="45"/>
        <v>否</v>
      </c>
      <c r="G739" s="154" t="str">
        <f t="shared" si="46"/>
        <v>项</v>
      </c>
    </row>
    <row r="740" ht="36" customHeight="1" spans="1:7">
      <c r="A740" s="426" t="s">
        <v>1362</v>
      </c>
      <c r="B740" s="290" t="s">
        <v>1363</v>
      </c>
      <c r="C740" s="427">
        <f>SUM(C741:C742)</f>
        <v>12</v>
      </c>
      <c r="D740" s="427">
        <f>SUM(D741:D742)</f>
        <v>44</v>
      </c>
      <c r="E740" s="292">
        <f t="shared" si="47"/>
        <v>2.667</v>
      </c>
      <c r="F740" s="265" t="str">
        <f t="shared" si="45"/>
        <v>是</v>
      </c>
      <c r="G740" s="154" t="str">
        <f t="shared" si="46"/>
        <v>款</v>
      </c>
    </row>
    <row r="741" ht="36" customHeight="1" spans="1:7">
      <c r="A741" s="428" t="s">
        <v>1364</v>
      </c>
      <c r="B741" s="294" t="s">
        <v>1365</v>
      </c>
      <c r="C741" s="429">
        <v>12</v>
      </c>
      <c r="D741" s="430">
        <v>44</v>
      </c>
      <c r="E741" s="292">
        <f t="shared" si="47"/>
        <v>2.667</v>
      </c>
      <c r="F741" s="265" t="str">
        <f t="shared" si="45"/>
        <v>是</v>
      </c>
      <c r="G741" s="154" t="str">
        <f t="shared" si="46"/>
        <v>项</v>
      </c>
    </row>
    <row r="742" ht="36" customHeight="1" spans="1:7">
      <c r="A742" s="428" t="s">
        <v>1366</v>
      </c>
      <c r="B742" s="294" t="s">
        <v>1367</v>
      </c>
      <c r="C742" s="432">
        <v>0</v>
      </c>
      <c r="D742" s="432">
        <v>0</v>
      </c>
      <c r="E742" s="292" t="str">
        <f t="shared" si="47"/>
        <v/>
      </c>
      <c r="F742" s="265" t="str">
        <f t="shared" si="45"/>
        <v>否</v>
      </c>
      <c r="G742" s="154" t="str">
        <f t="shared" si="46"/>
        <v>项</v>
      </c>
    </row>
    <row r="743" ht="36" customHeight="1" spans="1:7">
      <c r="A743" s="426" t="s">
        <v>1368</v>
      </c>
      <c r="B743" s="290" t="s">
        <v>1369</v>
      </c>
      <c r="C743" s="427">
        <f>SUM(C744:C751)</f>
        <v>360</v>
      </c>
      <c r="D743" s="427">
        <f>SUM(D744:D751)</f>
        <v>510</v>
      </c>
      <c r="E743" s="292">
        <f t="shared" si="47"/>
        <v>0.417</v>
      </c>
      <c r="F743" s="265" t="str">
        <f t="shared" si="45"/>
        <v>是</v>
      </c>
      <c r="G743" s="154" t="str">
        <f t="shared" si="46"/>
        <v>款</v>
      </c>
    </row>
    <row r="744" ht="36" customHeight="1" spans="1:7">
      <c r="A744" s="428" t="s">
        <v>1370</v>
      </c>
      <c r="B744" s="294" t="s">
        <v>140</v>
      </c>
      <c r="C744" s="429">
        <v>286</v>
      </c>
      <c r="D744" s="432"/>
      <c r="E744" s="292">
        <f t="shared" si="47"/>
        <v>-1</v>
      </c>
      <c r="F744" s="265" t="str">
        <f t="shared" si="45"/>
        <v>是</v>
      </c>
      <c r="G744" s="154" t="str">
        <f t="shared" si="46"/>
        <v>项</v>
      </c>
    </row>
    <row r="745" ht="36" customHeight="1" spans="1:7">
      <c r="A745" s="428" t="s">
        <v>1371</v>
      </c>
      <c r="B745" s="294" t="s">
        <v>142</v>
      </c>
      <c r="C745" s="429">
        <v>8</v>
      </c>
      <c r="D745" s="432">
        <v>0</v>
      </c>
      <c r="E745" s="292">
        <f t="shared" si="47"/>
        <v>-1</v>
      </c>
      <c r="F745" s="265" t="str">
        <f t="shared" si="45"/>
        <v>是</v>
      </c>
      <c r="G745" s="154" t="str">
        <f t="shared" si="46"/>
        <v>项</v>
      </c>
    </row>
    <row r="746" ht="36" customHeight="1" spans="1:7">
      <c r="A746" s="428" t="s">
        <v>1372</v>
      </c>
      <c r="B746" s="294" t="s">
        <v>144</v>
      </c>
      <c r="C746" s="429"/>
      <c r="D746" s="432">
        <v>0</v>
      </c>
      <c r="E746" s="292" t="str">
        <f t="shared" si="47"/>
        <v/>
      </c>
      <c r="F746" s="265" t="str">
        <f t="shared" si="45"/>
        <v>否</v>
      </c>
      <c r="G746" s="154" t="str">
        <f t="shared" si="46"/>
        <v>项</v>
      </c>
    </row>
    <row r="747" ht="36" customHeight="1" spans="1:7">
      <c r="A747" s="428" t="s">
        <v>1373</v>
      </c>
      <c r="B747" s="294" t="s">
        <v>241</v>
      </c>
      <c r="C747" s="429">
        <v>16</v>
      </c>
      <c r="D747" s="430">
        <v>500</v>
      </c>
      <c r="E747" s="292">
        <f t="shared" si="47"/>
        <v>30.25</v>
      </c>
      <c r="F747" s="265" t="str">
        <f t="shared" si="45"/>
        <v>是</v>
      </c>
      <c r="G747" s="154" t="str">
        <f t="shared" si="46"/>
        <v>项</v>
      </c>
    </row>
    <row r="748" ht="36" customHeight="1" spans="1:7">
      <c r="A748" s="428" t="s">
        <v>1374</v>
      </c>
      <c r="B748" s="294" t="s">
        <v>1375</v>
      </c>
      <c r="C748" s="429">
        <v>50</v>
      </c>
      <c r="D748" s="430">
        <v>10</v>
      </c>
      <c r="E748" s="292">
        <f t="shared" si="47"/>
        <v>-0.8</v>
      </c>
      <c r="F748" s="265" t="str">
        <f t="shared" si="45"/>
        <v>是</v>
      </c>
      <c r="G748" s="154" t="str">
        <f t="shared" si="46"/>
        <v>项</v>
      </c>
    </row>
    <row r="749" ht="36" customHeight="1" spans="1:7">
      <c r="A749" s="428" t="s">
        <v>1376</v>
      </c>
      <c r="B749" s="294" t="s">
        <v>1377</v>
      </c>
      <c r="C749" s="432"/>
      <c r="D749" s="432"/>
      <c r="E749" s="292" t="str">
        <f t="shared" si="47"/>
        <v/>
      </c>
      <c r="F749" s="265" t="str">
        <f t="shared" si="45"/>
        <v>否</v>
      </c>
      <c r="G749" s="154" t="str">
        <f t="shared" si="46"/>
        <v>项</v>
      </c>
    </row>
    <row r="750" ht="36" customHeight="1" spans="1:7">
      <c r="A750" s="428" t="s">
        <v>1378</v>
      </c>
      <c r="B750" s="294" t="s">
        <v>158</v>
      </c>
      <c r="C750" s="432"/>
      <c r="D750" s="432"/>
      <c r="E750" s="292" t="str">
        <f t="shared" si="47"/>
        <v/>
      </c>
      <c r="F750" s="265" t="str">
        <f t="shared" si="45"/>
        <v>否</v>
      </c>
      <c r="G750" s="154" t="str">
        <f t="shared" si="46"/>
        <v>项</v>
      </c>
    </row>
    <row r="751" ht="36" customHeight="1" spans="1:7">
      <c r="A751" s="428" t="s">
        <v>1379</v>
      </c>
      <c r="B751" s="294" t="s">
        <v>1380</v>
      </c>
      <c r="C751" s="432">
        <v>0</v>
      </c>
      <c r="D751" s="432">
        <v>0</v>
      </c>
      <c r="E751" s="292" t="str">
        <f t="shared" si="47"/>
        <v/>
      </c>
      <c r="F751" s="265" t="str">
        <f t="shared" si="45"/>
        <v>否</v>
      </c>
      <c r="G751" s="154" t="str">
        <f t="shared" si="46"/>
        <v>项</v>
      </c>
    </row>
    <row r="752" ht="36" customHeight="1" spans="1:7">
      <c r="A752" s="426" t="s">
        <v>1381</v>
      </c>
      <c r="B752" s="290" t="s">
        <v>1382</v>
      </c>
      <c r="C752" s="427">
        <f>SUM(C753)</f>
        <v>16</v>
      </c>
      <c r="D752" s="427">
        <f>SUM(D753)</f>
        <v>0</v>
      </c>
      <c r="E752" s="292">
        <f t="shared" si="47"/>
        <v>-1</v>
      </c>
      <c r="F752" s="265" t="str">
        <f t="shared" si="45"/>
        <v>是</v>
      </c>
      <c r="G752" s="154" t="str">
        <f t="shared" si="46"/>
        <v>款</v>
      </c>
    </row>
    <row r="753" ht="36" customHeight="1" spans="1:7">
      <c r="A753" s="428" t="s">
        <v>1383</v>
      </c>
      <c r="B753" s="294" t="s">
        <v>1384</v>
      </c>
      <c r="C753" s="429">
        <v>16</v>
      </c>
      <c r="D753" s="432">
        <v>0</v>
      </c>
      <c r="E753" s="292">
        <f t="shared" si="47"/>
        <v>-1</v>
      </c>
      <c r="F753" s="265" t="str">
        <f t="shared" si="45"/>
        <v>是</v>
      </c>
      <c r="G753" s="154" t="str">
        <f t="shared" si="46"/>
        <v>项</v>
      </c>
    </row>
    <row r="754" ht="36" customHeight="1" spans="1:7">
      <c r="A754" s="426" t="s">
        <v>1385</v>
      </c>
      <c r="B754" s="290" t="s">
        <v>1386</v>
      </c>
      <c r="C754" s="427">
        <f>SUM(C755)</f>
        <v>151</v>
      </c>
      <c r="D754" s="427">
        <f>SUM(D755)</f>
        <v>38</v>
      </c>
      <c r="E754" s="292">
        <f t="shared" si="47"/>
        <v>-0.748</v>
      </c>
      <c r="F754" s="265" t="str">
        <f t="shared" si="45"/>
        <v>是</v>
      </c>
      <c r="G754" s="154" t="str">
        <f t="shared" si="46"/>
        <v>款</v>
      </c>
    </row>
    <row r="755" ht="36" customHeight="1" spans="1:7">
      <c r="A755" s="428">
        <v>2109999</v>
      </c>
      <c r="B755" s="294" t="s">
        <v>1387</v>
      </c>
      <c r="C755" s="429">
        <v>151</v>
      </c>
      <c r="D755" s="430">
        <v>38</v>
      </c>
      <c r="E755" s="292">
        <f t="shared" si="47"/>
        <v>-0.748</v>
      </c>
      <c r="F755" s="265" t="str">
        <f t="shared" si="45"/>
        <v>是</v>
      </c>
      <c r="G755" s="154" t="str">
        <f t="shared" si="46"/>
        <v>项</v>
      </c>
    </row>
    <row r="756" ht="36" customHeight="1" spans="1:7">
      <c r="A756" s="435" t="s">
        <v>1388</v>
      </c>
      <c r="B756" s="436" t="s">
        <v>530</v>
      </c>
      <c r="C756" s="437"/>
      <c r="D756" s="437"/>
      <c r="E756" s="292" t="str">
        <f t="shared" si="47"/>
        <v/>
      </c>
      <c r="F756" s="265" t="str">
        <f t="shared" si="45"/>
        <v>否</v>
      </c>
      <c r="G756" s="154" t="str">
        <f t="shared" si="46"/>
        <v>项</v>
      </c>
    </row>
    <row r="757" ht="36" customHeight="1" spans="1:7">
      <c r="A757" s="435" t="s">
        <v>1389</v>
      </c>
      <c r="B757" s="436" t="s">
        <v>716</v>
      </c>
      <c r="C757" s="437"/>
      <c r="D757" s="437"/>
      <c r="E757" s="292" t="str">
        <f t="shared" si="47"/>
        <v/>
      </c>
      <c r="F757" s="265" t="str">
        <f t="shared" si="45"/>
        <v>否</v>
      </c>
      <c r="G757" s="154" t="str">
        <f t="shared" si="46"/>
        <v>项</v>
      </c>
    </row>
    <row r="758" ht="36" customHeight="1" spans="1:7">
      <c r="A758" s="426" t="s">
        <v>88</v>
      </c>
      <c r="B758" s="290" t="s">
        <v>89</v>
      </c>
      <c r="C758" s="427">
        <f>SUM(C759,C769,C773,C782,C789,C796,C802,C805,C808,C810,C812,C818,C820,C822,C837)</f>
        <v>2191</v>
      </c>
      <c r="D758" s="427">
        <f>SUM(D759,D769,D773,D782,D789,D796,D802,D805,D808,D810,D812,D818,D820,D822,D837)</f>
        <v>1719</v>
      </c>
      <c r="E758" s="292">
        <f t="shared" si="47"/>
        <v>-0.215</v>
      </c>
      <c r="F758" s="265" t="str">
        <f t="shared" si="45"/>
        <v>是</v>
      </c>
      <c r="G758" s="154" t="str">
        <f t="shared" si="46"/>
        <v>类</v>
      </c>
    </row>
    <row r="759" ht="36" customHeight="1" spans="1:7">
      <c r="A759" s="426" t="s">
        <v>1390</v>
      </c>
      <c r="B759" s="290" t="s">
        <v>1391</v>
      </c>
      <c r="C759" s="427">
        <f>SUM(C760:C768)</f>
        <v>13</v>
      </c>
      <c r="D759" s="427">
        <f>SUM(D760:D768)</f>
        <v>0</v>
      </c>
      <c r="E759" s="292">
        <f t="shared" si="47"/>
        <v>-1</v>
      </c>
      <c r="F759" s="265" t="str">
        <f t="shared" si="45"/>
        <v>是</v>
      </c>
      <c r="G759" s="154" t="str">
        <f t="shared" si="46"/>
        <v>款</v>
      </c>
    </row>
    <row r="760" ht="36" customHeight="1" spans="1:7">
      <c r="A760" s="428" t="s">
        <v>1392</v>
      </c>
      <c r="B760" s="294" t="s">
        <v>140</v>
      </c>
      <c r="C760" s="432"/>
      <c r="D760" s="432"/>
      <c r="E760" s="292" t="str">
        <f t="shared" si="47"/>
        <v/>
      </c>
      <c r="F760" s="265" t="str">
        <f t="shared" si="45"/>
        <v>否</v>
      </c>
      <c r="G760" s="154" t="str">
        <f t="shared" si="46"/>
        <v>项</v>
      </c>
    </row>
    <row r="761" ht="36" customHeight="1" spans="1:7">
      <c r="A761" s="428" t="s">
        <v>1393</v>
      </c>
      <c r="B761" s="294" t="s">
        <v>142</v>
      </c>
      <c r="C761" s="429">
        <v>13</v>
      </c>
      <c r="D761" s="432"/>
      <c r="E761" s="292">
        <f t="shared" si="47"/>
        <v>-1</v>
      </c>
      <c r="F761" s="265" t="str">
        <f t="shared" si="45"/>
        <v>是</v>
      </c>
      <c r="G761" s="154" t="str">
        <f t="shared" si="46"/>
        <v>项</v>
      </c>
    </row>
    <row r="762" ht="36" customHeight="1" spans="1:7">
      <c r="A762" s="428" t="s">
        <v>1394</v>
      </c>
      <c r="B762" s="294" t="s">
        <v>144</v>
      </c>
      <c r="C762" s="432"/>
      <c r="D762" s="432"/>
      <c r="E762" s="292" t="str">
        <f t="shared" si="47"/>
        <v/>
      </c>
      <c r="F762" s="265" t="str">
        <f t="shared" si="45"/>
        <v>否</v>
      </c>
      <c r="G762" s="154" t="str">
        <f t="shared" si="46"/>
        <v>项</v>
      </c>
    </row>
    <row r="763" ht="36" customHeight="1" spans="1:7">
      <c r="A763" s="428" t="s">
        <v>1395</v>
      </c>
      <c r="B763" s="294" t="s">
        <v>1396</v>
      </c>
      <c r="C763" s="432"/>
      <c r="D763" s="432"/>
      <c r="E763" s="292" t="str">
        <f t="shared" si="47"/>
        <v/>
      </c>
      <c r="F763" s="265" t="str">
        <f t="shared" si="45"/>
        <v>否</v>
      </c>
      <c r="G763" s="154" t="str">
        <f t="shared" si="46"/>
        <v>项</v>
      </c>
    </row>
    <row r="764" ht="36" customHeight="1" spans="1:7">
      <c r="A764" s="428" t="s">
        <v>1397</v>
      </c>
      <c r="B764" s="294" t="s">
        <v>1398</v>
      </c>
      <c r="C764" s="432"/>
      <c r="D764" s="432"/>
      <c r="E764" s="292" t="str">
        <f t="shared" si="47"/>
        <v/>
      </c>
      <c r="F764" s="265" t="str">
        <f t="shared" si="45"/>
        <v>否</v>
      </c>
      <c r="G764" s="154" t="str">
        <f t="shared" si="46"/>
        <v>项</v>
      </c>
    </row>
    <row r="765" ht="36" customHeight="1" spans="1:7">
      <c r="A765" s="428" t="s">
        <v>1399</v>
      </c>
      <c r="B765" s="294" t="s">
        <v>1400</v>
      </c>
      <c r="C765" s="432"/>
      <c r="D765" s="432"/>
      <c r="E765" s="292" t="str">
        <f t="shared" si="47"/>
        <v/>
      </c>
      <c r="F765" s="265" t="str">
        <f t="shared" si="45"/>
        <v>否</v>
      </c>
      <c r="G765" s="154" t="str">
        <f t="shared" si="46"/>
        <v>项</v>
      </c>
    </row>
    <row r="766" ht="36" customHeight="1" spans="1:7">
      <c r="A766" s="428" t="s">
        <v>1401</v>
      </c>
      <c r="B766" s="294" t="s">
        <v>1402</v>
      </c>
      <c r="C766" s="432"/>
      <c r="D766" s="432"/>
      <c r="E766" s="292" t="str">
        <f t="shared" si="47"/>
        <v/>
      </c>
      <c r="F766" s="265" t="str">
        <f t="shared" si="45"/>
        <v>否</v>
      </c>
      <c r="G766" s="154" t="str">
        <f t="shared" si="46"/>
        <v>项</v>
      </c>
    </row>
    <row r="767" ht="36" customHeight="1" spans="1:7">
      <c r="A767" s="428" t="s">
        <v>1403</v>
      </c>
      <c r="B767" s="294" t="s">
        <v>1404</v>
      </c>
      <c r="C767" s="432"/>
      <c r="D767" s="432"/>
      <c r="E767" s="292" t="str">
        <f t="shared" si="47"/>
        <v/>
      </c>
      <c r="F767" s="265" t="str">
        <f t="shared" si="45"/>
        <v>否</v>
      </c>
      <c r="G767" s="154" t="str">
        <f t="shared" si="46"/>
        <v>项</v>
      </c>
    </row>
    <row r="768" ht="36" customHeight="1" spans="1:7">
      <c r="A768" s="428" t="s">
        <v>1405</v>
      </c>
      <c r="B768" s="294" t="s">
        <v>1406</v>
      </c>
      <c r="C768" s="432"/>
      <c r="D768" s="432"/>
      <c r="E768" s="292" t="str">
        <f t="shared" si="47"/>
        <v/>
      </c>
      <c r="F768" s="265" t="str">
        <f t="shared" si="45"/>
        <v>否</v>
      </c>
      <c r="G768" s="154" t="str">
        <f t="shared" si="46"/>
        <v>项</v>
      </c>
    </row>
    <row r="769" ht="36" customHeight="1" spans="1:7">
      <c r="A769" s="426" t="s">
        <v>1407</v>
      </c>
      <c r="B769" s="290" t="s">
        <v>1408</v>
      </c>
      <c r="C769" s="427">
        <f>SUM(C770:C772)</f>
        <v>3</v>
      </c>
      <c r="D769" s="427">
        <f>SUM(D770:D772)</f>
        <v>0</v>
      </c>
      <c r="E769" s="292">
        <f t="shared" si="47"/>
        <v>-1</v>
      </c>
      <c r="F769" s="265" t="str">
        <f t="shared" si="45"/>
        <v>是</v>
      </c>
      <c r="G769" s="154" t="str">
        <f t="shared" si="46"/>
        <v>款</v>
      </c>
    </row>
    <row r="770" ht="36" customHeight="1" spans="1:7">
      <c r="A770" s="428" t="s">
        <v>1409</v>
      </c>
      <c r="B770" s="294" t="s">
        <v>1410</v>
      </c>
      <c r="C770" s="432"/>
      <c r="D770" s="432"/>
      <c r="E770" s="292" t="str">
        <f t="shared" si="47"/>
        <v/>
      </c>
      <c r="F770" s="265" t="str">
        <f t="shared" si="45"/>
        <v>否</v>
      </c>
      <c r="G770" s="154" t="str">
        <f t="shared" si="46"/>
        <v>项</v>
      </c>
    </row>
    <row r="771" ht="36" customHeight="1" spans="1:7">
      <c r="A771" s="428" t="s">
        <v>1411</v>
      </c>
      <c r="B771" s="294" t="s">
        <v>1412</v>
      </c>
      <c r="C771" s="432"/>
      <c r="D771" s="432"/>
      <c r="E771" s="292" t="str">
        <f t="shared" si="47"/>
        <v/>
      </c>
      <c r="F771" s="265" t="str">
        <f t="shared" si="45"/>
        <v>否</v>
      </c>
      <c r="G771" s="154" t="str">
        <f t="shared" si="46"/>
        <v>项</v>
      </c>
    </row>
    <row r="772" ht="36" customHeight="1" spans="1:7">
      <c r="A772" s="428" t="s">
        <v>1413</v>
      </c>
      <c r="B772" s="294" t="s">
        <v>1414</v>
      </c>
      <c r="C772" s="429">
        <v>3</v>
      </c>
      <c r="D772" s="432"/>
      <c r="E772" s="292">
        <f t="shared" si="47"/>
        <v>-1</v>
      </c>
      <c r="F772" s="265" t="str">
        <f t="shared" si="45"/>
        <v>是</v>
      </c>
      <c r="G772" s="154" t="str">
        <f t="shared" si="46"/>
        <v>项</v>
      </c>
    </row>
    <row r="773" ht="36" customHeight="1" spans="1:7">
      <c r="A773" s="426" t="s">
        <v>1415</v>
      </c>
      <c r="B773" s="290" t="s">
        <v>1416</v>
      </c>
      <c r="C773" s="427">
        <f>SUM(C774:C781)</f>
        <v>1559</v>
      </c>
      <c r="D773" s="427">
        <f>SUM(D774:D781)</f>
        <v>50</v>
      </c>
      <c r="E773" s="292">
        <f t="shared" si="47"/>
        <v>-0.968</v>
      </c>
      <c r="F773" s="265" t="str">
        <f t="shared" si="45"/>
        <v>是</v>
      </c>
      <c r="G773" s="154" t="str">
        <f t="shared" si="46"/>
        <v>款</v>
      </c>
    </row>
    <row r="774" ht="36" customHeight="1" spans="1:7">
      <c r="A774" s="428" t="s">
        <v>1417</v>
      </c>
      <c r="B774" s="294" t="s">
        <v>1418</v>
      </c>
      <c r="C774" s="429">
        <v>1231</v>
      </c>
      <c r="D774" s="432"/>
      <c r="E774" s="292">
        <f t="shared" si="47"/>
        <v>-1</v>
      </c>
      <c r="F774" s="265" t="str">
        <f t="shared" si="45"/>
        <v>是</v>
      </c>
      <c r="G774" s="154" t="str">
        <f t="shared" si="46"/>
        <v>项</v>
      </c>
    </row>
    <row r="775" ht="36" customHeight="1" spans="1:7">
      <c r="A775" s="428" t="s">
        <v>1419</v>
      </c>
      <c r="B775" s="294" t="s">
        <v>1420</v>
      </c>
      <c r="C775" s="429">
        <v>254</v>
      </c>
      <c r="D775" s="432"/>
      <c r="E775" s="292">
        <f t="shared" si="47"/>
        <v>-1</v>
      </c>
      <c r="F775" s="265" t="str">
        <f t="shared" si="45"/>
        <v>是</v>
      </c>
      <c r="G775" s="154" t="str">
        <f t="shared" si="46"/>
        <v>项</v>
      </c>
    </row>
    <row r="776" ht="36" customHeight="1" spans="1:7">
      <c r="A776" s="428" t="s">
        <v>1421</v>
      </c>
      <c r="B776" s="294" t="s">
        <v>1422</v>
      </c>
      <c r="C776" s="429"/>
      <c r="D776" s="432">
        <v>0</v>
      </c>
      <c r="E776" s="292" t="str">
        <f t="shared" si="47"/>
        <v/>
      </c>
      <c r="F776" s="265" t="str">
        <f t="shared" si="45"/>
        <v>否</v>
      </c>
      <c r="G776" s="154" t="str">
        <f t="shared" si="46"/>
        <v>项</v>
      </c>
    </row>
    <row r="777" ht="36" customHeight="1" spans="1:7">
      <c r="A777" s="428" t="s">
        <v>1423</v>
      </c>
      <c r="B777" s="294" t="s">
        <v>1424</v>
      </c>
      <c r="C777" s="429"/>
      <c r="D777" s="430">
        <v>50</v>
      </c>
      <c r="E777" s="292" t="str">
        <f t="shared" si="47"/>
        <v/>
      </c>
      <c r="F777" s="265" t="str">
        <f t="shared" si="45"/>
        <v>是</v>
      </c>
      <c r="G777" s="154" t="str">
        <f t="shared" si="46"/>
        <v>项</v>
      </c>
    </row>
    <row r="778" ht="36" customHeight="1" spans="1:7">
      <c r="A778" s="428" t="s">
        <v>1425</v>
      </c>
      <c r="B778" s="294" t="s">
        <v>1426</v>
      </c>
      <c r="C778" s="429"/>
      <c r="D778" s="432">
        <v>0</v>
      </c>
      <c r="E778" s="292" t="str">
        <f t="shared" si="47"/>
        <v/>
      </c>
      <c r="F778" s="265" t="str">
        <f t="shared" si="45"/>
        <v>否</v>
      </c>
      <c r="G778" s="154" t="str">
        <f t="shared" si="46"/>
        <v>项</v>
      </c>
    </row>
    <row r="779" ht="36" customHeight="1" spans="1:7">
      <c r="A779" s="428" t="s">
        <v>1427</v>
      </c>
      <c r="B779" s="294" t="s">
        <v>1428</v>
      </c>
      <c r="C779" s="429"/>
      <c r="D779" s="432">
        <v>0</v>
      </c>
      <c r="E779" s="292" t="str">
        <f t="shared" si="47"/>
        <v/>
      </c>
      <c r="F779" s="265" t="str">
        <f t="shared" si="45"/>
        <v>否</v>
      </c>
      <c r="G779" s="154" t="str">
        <f t="shared" si="46"/>
        <v>项</v>
      </c>
    </row>
    <row r="780" ht="36" customHeight="1" spans="1:7">
      <c r="A780" s="294" t="s">
        <v>1429</v>
      </c>
      <c r="B780" s="294" t="s">
        <v>1430</v>
      </c>
      <c r="C780" s="429"/>
      <c r="D780" s="432">
        <v>0</v>
      </c>
      <c r="E780" s="292" t="str">
        <f t="shared" si="47"/>
        <v/>
      </c>
      <c r="F780" s="265" t="str">
        <f t="shared" si="45"/>
        <v>否</v>
      </c>
      <c r="G780" s="154" t="str">
        <f t="shared" si="46"/>
        <v>项</v>
      </c>
    </row>
    <row r="781" ht="36" customHeight="1" spans="1:7">
      <c r="A781" s="428" t="s">
        <v>1431</v>
      </c>
      <c r="B781" s="294" t="s">
        <v>1432</v>
      </c>
      <c r="C781" s="429">
        <v>74</v>
      </c>
      <c r="D781" s="432"/>
      <c r="E781" s="292">
        <f t="shared" si="47"/>
        <v>-1</v>
      </c>
      <c r="F781" s="265" t="str">
        <f t="shared" si="45"/>
        <v>是</v>
      </c>
      <c r="G781" s="154" t="str">
        <f t="shared" si="46"/>
        <v>项</v>
      </c>
    </row>
    <row r="782" ht="36" customHeight="1" spans="1:7">
      <c r="A782" s="426" t="s">
        <v>1433</v>
      </c>
      <c r="B782" s="290" t="s">
        <v>1434</v>
      </c>
      <c r="C782" s="427">
        <f>SUM(C783:C788)</f>
        <v>450</v>
      </c>
      <c r="D782" s="427">
        <f>SUM(D783:D788)</f>
        <v>1668</v>
      </c>
      <c r="E782" s="292">
        <f t="shared" si="47"/>
        <v>2.707</v>
      </c>
      <c r="F782" s="265" t="str">
        <f t="shared" si="45"/>
        <v>是</v>
      </c>
      <c r="G782" s="154" t="str">
        <f t="shared" si="46"/>
        <v>款</v>
      </c>
    </row>
    <row r="783" ht="36" customHeight="1" spans="1:7">
      <c r="A783" s="428" t="s">
        <v>1435</v>
      </c>
      <c r="B783" s="294" t="s">
        <v>1436</v>
      </c>
      <c r="C783" s="429">
        <v>305</v>
      </c>
      <c r="D783" s="430">
        <v>6</v>
      </c>
      <c r="E783" s="292">
        <f t="shared" si="47"/>
        <v>-0.98</v>
      </c>
      <c r="F783" s="265" t="str">
        <f t="shared" si="45"/>
        <v>是</v>
      </c>
      <c r="G783" s="154" t="str">
        <f t="shared" si="46"/>
        <v>项</v>
      </c>
    </row>
    <row r="784" ht="36" customHeight="1" spans="1:7">
      <c r="A784" s="428" t="s">
        <v>1437</v>
      </c>
      <c r="B784" s="294" t="s">
        <v>1438</v>
      </c>
      <c r="C784" s="432"/>
      <c r="D784" s="432"/>
      <c r="E784" s="292" t="str">
        <f t="shared" si="47"/>
        <v/>
      </c>
      <c r="F784" s="265" t="str">
        <f t="shared" si="45"/>
        <v>否</v>
      </c>
      <c r="G784" s="154" t="str">
        <f t="shared" si="46"/>
        <v>项</v>
      </c>
    </row>
    <row r="785" ht="36" customHeight="1" spans="1:7">
      <c r="A785" s="428" t="s">
        <v>1439</v>
      </c>
      <c r="B785" s="294" t="s">
        <v>1440</v>
      </c>
      <c r="C785" s="432"/>
      <c r="D785" s="432"/>
      <c r="E785" s="292" t="str">
        <f t="shared" si="47"/>
        <v/>
      </c>
      <c r="F785" s="265" t="str">
        <f t="shared" si="45"/>
        <v>否</v>
      </c>
      <c r="G785" s="154" t="str">
        <f t="shared" si="46"/>
        <v>项</v>
      </c>
    </row>
    <row r="786" ht="36" customHeight="1" spans="1:6">
      <c r="A786" s="428" t="s">
        <v>1441</v>
      </c>
      <c r="B786" s="294" t="s">
        <v>1442</v>
      </c>
      <c r="C786" s="429">
        <v>10</v>
      </c>
      <c r="D786" s="432"/>
      <c r="E786" s="292"/>
      <c r="F786" s="265"/>
    </row>
    <row r="787" ht="36" customHeight="1" spans="1:6">
      <c r="A787" s="428" t="s">
        <v>1443</v>
      </c>
      <c r="B787" s="294" t="s">
        <v>1444</v>
      </c>
      <c r="C787" s="432"/>
      <c r="D787" s="432"/>
      <c r="E787" s="292"/>
      <c r="F787" s="265"/>
    </row>
    <row r="788" ht="36" customHeight="1" spans="1:7">
      <c r="A788" s="428" t="s">
        <v>1445</v>
      </c>
      <c r="B788" s="294" t="s">
        <v>1446</v>
      </c>
      <c r="C788" s="429">
        <v>135</v>
      </c>
      <c r="D788" s="430">
        <v>1662</v>
      </c>
      <c r="E788" s="292">
        <f>IF(C788&gt;0,D788/C788-1,IF(C788&lt;0,-(D788/C788-1),""))</f>
        <v>11.311</v>
      </c>
      <c r="F788" s="265" t="str">
        <f>IF(LEN(A788)=3,"是",IF(B788&lt;&gt;"",IF(SUM(C788:D788)&lt;&gt;0,"是","否"),"是"))</f>
        <v>是</v>
      </c>
      <c r="G788" s="154" t="str">
        <f>IF(LEN(A788)=3,"类",IF(LEN(A788)=5,"款","项"))</f>
        <v>项</v>
      </c>
    </row>
    <row r="789" ht="36" customHeight="1" spans="1:7">
      <c r="A789" s="426" t="s">
        <v>1447</v>
      </c>
      <c r="B789" s="290" t="s">
        <v>1448</v>
      </c>
      <c r="C789" s="427">
        <f>SUM(C790:C795)</f>
        <v>60</v>
      </c>
      <c r="D789" s="427">
        <f>SUM(D790:D795)</f>
        <v>1</v>
      </c>
      <c r="E789" s="292">
        <f>IF(C789&gt;0,D789/C789-1,IF(C789&lt;0,-(D789/C789-1),""))</f>
        <v>-0.983</v>
      </c>
      <c r="F789" s="265" t="str">
        <f t="shared" ref="F789:F852" si="48">IF(LEN(A789)=3,"是",IF(B789&lt;&gt;"",IF(SUM(C789:D789)&lt;&gt;0,"是","否"),"是"))</f>
        <v>是</v>
      </c>
      <c r="G789" s="154" t="str">
        <f t="shared" ref="G789:G852" si="49">IF(LEN(A789)=3,"类",IF(LEN(A789)=5,"款","项"))</f>
        <v>款</v>
      </c>
    </row>
    <row r="790" ht="36" customHeight="1" spans="1:7">
      <c r="A790" s="428" t="s">
        <v>1449</v>
      </c>
      <c r="B790" s="294" t="s">
        <v>1450</v>
      </c>
      <c r="C790" s="429">
        <v>60</v>
      </c>
      <c r="D790" s="430">
        <v>1</v>
      </c>
      <c r="E790" s="292">
        <f>IF(C790&gt;0,D790/C790-1,IF(C790&lt;0,-(D790/C790-1),""))</f>
        <v>-0.983</v>
      </c>
      <c r="F790" s="265" t="str">
        <f t="shared" si="48"/>
        <v>是</v>
      </c>
      <c r="G790" s="154" t="str">
        <f t="shared" si="49"/>
        <v>项</v>
      </c>
    </row>
    <row r="791" ht="36" customHeight="1" spans="1:7">
      <c r="A791" s="428" t="s">
        <v>1451</v>
      </c>
      <c r="B791" s="294" t="s">
        <v>1452</v>
      </c>
      <c r="C791" s="432">
        <v>0</v>
      </c>
      <c r="D791" s="432">
        <v>0</v>
      </c>
      <c r="E791" s="292" t="str">
        <f>IF(C791&gt;0,D791/C791-1,IF(C791&lt;0,-(D791/C791-1),""))</f>
        <v/>
      </c>
      <c r="F791" s="265" t="str">
        <f t="shared" si="48"/>
        <v>否</v>
      </c>
      <c r="G791" s="154" t="str">
        <f t="shared" si="49"/>
        <v>项</v>
      </c>
    </row>
    <row r="792" ht="36" customHeight="1" spans="1:7">
      <c r="A792" s="428" t="s">
        <v>1453</v>
      </c>
      <c r="B792" s="294" t="s">
        <v>1454</v>
      </c>
      <c r="C792" s="432">
        <v>0</v>
      </c>
      <c r="D792" s="432">
        <v>0</v>
      </c>
      <c r="E792" s="292" t="str">
        <f>IF(C792&gt;0,D792/C792-1,IF(C792&lt;0,-(D792/C792-1),""))</f>
        <v/>
      </c>
      <c r="F792" s="265" t="str">
        <f t="shared" si="48"/>
        <v>否</v>
      </c>
      <c r="G792" s="154" t="str">
        <f t="shared" si="49"/>
        <v>项</v>
      </c>
    </row>
    <row r="793" ht="36" customHeight="1" spans="1:7">
      <c r="A793" s="428" t="s">
        <v>1455</v>
      </c>
      <c r="B793" s="294" t="s">
        <v>1456</v>
      </c>
      <c r="C793" s="432">
        <v>0</v>
      </c>
      <c r="D793" s="432">
        <v>0</v>
      </c>
      <c r="E793" s="292" t="str">
        <f t="shared" ref="E793:E856" si="50">IF(C793&gt;0,D793/C793-1,IF(C793&lt;0,-(D793/C793-1),""))</f>
        <v/>
      </c>
      <c r="F793" s="265" t="str">
        <f t="shared" si="48"/>
        <v>否</v>
      </c>
      <c r="G793" s="154" t="str">
        <f t="shared" si="49"/>
        <v>项</v>
      </c>
    </row>
    <row r="794" ht="36" customHeight="1" spans="1:7">
      <c r="A794" s="428" t="s">
        <v>1457</v>
      </c>
      <c r="B794" s="294" t="s">
        <v>1458</v>
      </c>
      <c r="C794" s="432">
        <v>0</v>
      </c>
      <c r="D794" s="432">
        <v>0</v>
      </c>
      <c r="E794" s="292" t="str">
        <f t="shared" si="50"/>
        <v/>
      </c>
      <c r="F794" s="265" t="str">
        <f t="shared" si="48"/>
        <v>否</v>
      </c>
      <c r="G794" s="154" t="str">
        <f t="shared" si="49"/>
        <v>项</v>
      </c>
    </row>
    <row r="795" ht="36" customHeight="1" spans="1:7">
      <c r="A795" s="428" t="s">
        <v>1459</v>
      </c>
      <c r="B795" s="294" t="s">
        <v>1460</v>
      </c>
      <c r="C795" s="432">
        <v>0</v>
      </c>
      <c r="D795" s="432">
        <v>0</v>
      </c>
      <c r="E795" s="292" t="str">
        <f t="shared" si="50"/>
        <v/>
      </c>
      <c r="F795" s="265" t="str">
        <f t="shared" si="48"/>
        <v>否</v>
      </c>
      <c r="G795" s="154" t="str">
        <f t="shared" si="49"/>
        <v>项</v>
      </c>
    </row>
    <row r="796" ht="36" customHeight="1" spans="1:7">
      <c r="A796" s="426" t="s">
        <v>1461</v>
      </c>
      <c r="B796" s="290" t="s">
        <v>1462</v>
      </c>
      <c r="C796" s="427">
        <f>SUM(C797:C801)</f>
        <v>0</v>
      </c>
      <c r="D796" s="427">
        <f>SUM(D797:D801)</f>
        <v>0</v>
      </c>
      <c r="E796" s="292" t="str">
        <f t="shared" si="50"/>
        <v/>
      </c>
      <c r="F796" s="265" t="str">
        <f t="shared" si="48"/>
        <v>否</v>
      </c>
      <c r="G796" s="154" t="str">
        <f t="shared" si="49"/>
        <v>款</v>
      </c>
    </row>
    <row r="797" ht="36" customHeight="1" spans="1:7">
      <c r="A797" s="428" t="s">
        <v>1463</v>
      </c>
      <c r="B797" s="294" t="s">
        <v>1464</v>
      </c>
      <c r="C797" s="432">
        <v>0</v>
      </c>
      <c r="D797" s="432">
        <v>0</v>
      </c>
      <c r="E797" s="292" t="str">
        <f t="shared" si="50"/>
        <v/>
      </c>
      <c r="F797" s="265" t="str">
        <f t="shared" si="48"/>
        <v>否</v>
      </c>
      <c r="G797" s="154" t="str">
        <f t="shared" si="49"/>
        <v>项</v>
      </c>
    </row>
    <row r="798" ht="36" customHeight="1" spans="1:7">
      <c r="A798" s="428" t="s">
        <v>1465</v>
      </c>
      <c r="B798" s="294" t="s">
        <v>1466</v>
      </c>
      <c r="C798" s="432">
        <v>0</v>
      </c>
      <c r="D798" s="432">
        <v>0</v>
      </c>
      <c r="E798" s="292" t="str">
        <f t="shared" si="50"/>
        <v/>
      </c>
      <c r="F798" s="265" t="str">
        <f t="shared" si="48"/>
        <v>否</v>
      </c>
      <c r="G798" s="154" t="str">
        <f t="shared" si="49"/>
        <v>项</v>
      </c>
    </row>
    <row r="799" ht="36" customHeight="1" spans="1:7">
      <c r="A799" s="428" t="s">
        <v>1467</v>
      </c>
      <c r="B799" s="294" t="s">
        <v>1468</v>
      </c>
      <c r="C799" s="432">
        <v>0</v>
      </c>
      <c r="D799" s="432">
        <v>0</v>
      </c>
      <c r="E799" s="292" t="str">
        <f t="shared" si="50"/>
        <v/>
      </c>
      <c r="F799" s="265" t="str">
        <f t="shared" si="48"/>
        <v>否</v>
      </c>
      <c r="G799" s="154" t="str">
        <f t="shared" si="49"/>
        <v>项</v>
      </c>
    </row>
    <row r="800" ht="36" customHeight="1" spans="1:7">
      <c r="A800" s="428" t="s">
        <v>1469</v>
      </c>
      <c r="B800" s="294" t="s">
        <v>1470</v>
      </c>
      <c r="C800" s="432">
        <v>0</v>
      </c>
      <c r="D800" s="432">
        <v>0</v>
      </c>
      <c r="E800" s="292" t="str">
        <f t="shared" si="50"/>
        <v/>
      </c>
      <c r="F800" s="265" t="str">
        <f t="shared" si="48"/>
        <v>否</v>
      </c>
      <c r="G800" s="154" t="str">
        <f t="shared" si="49"/>
        <v>项</v>
      </c>
    </row>
    <row r="801" ht="36" customHeight="1" spans="1:7">
      <c r="A801" s="428" t="s">
        <v>1471</v>
      </c>
      <c r="B801" s="294" t="s">
        <v>1472</v>
      </c>
      <c r="C801" s="432">
        <v>0</v>
      </c>
      <c r="D801" s="432">
        <v>0</v>
      </c>
      <c r="E801" s="292" t="str">
        <f t="shared" si="50"/>
        <v/>
      </c>
      <c r="F801" s="265" t="str">
        <f t="shared" si="48"/>
        <v>否</v>
      </c>
      <c r="G801" s="154" t="str">
        <f t="shared" si="49"/>
        <v>项</v>
      </c>
    </row>
    <row r="802" ht="36" customHeight="1" spans="1:7">
      <c r="A802" s="426" t="s">
        <v>1473</v>
      </c>
      <c r="B802" s="290" t="s">
        <v>1474</v>
      </c>
      <c r="C802" s="427">
        <f>SUM(C803:C804)</f>
        <v>0</v>
      </c>
      <c r="D802" s="427">
        <f>SUM(D803:D804)</f>
        <v>0</v>
      </c>
      <c r="E802" s="292" t="str">
        <f t="shared" si="50"/>
        <v/>
      </c>
      <c r="F802" s="265" t="str">
        <f t="shared" si="48"/>
        <v>否</v>
      </c>
      <c r="G802" s="154" t="str">
        <f t="shared" si="49"/>
        <v>款</v>
      </c>
    </row>
    <row r="803" ht="36" customHeight="1" spans="1:7">
      <c r="A803" s="428" t="s">
        <v>1475</v>
      </c>
      <c r="B803" s="294" t="s">
        <v>1476</v>
      </c>
      <c r="C803" s="432">
        <v>0</v>
      </c>
      <c r="D803" s="432">
        <v>0</v>
      </c>
      <c r="E803" s="292" t="str">
        <f t="shared" si="50"/>
        <v/>
      </c>
      <c r="F803" s="265" t="str">
        <f t="shared" si="48"/>
        <v>否</v>
      </c>
      <c r="G803" s="154" t="str">
        <f t="shared" si="49"/>
        <v>项</v>
      </c>
    </row>
    <row r="804" ht="36" customHeight="1" spans="1:7">
      <c r="A804" s="428" t="s">
        <v>1477</v>
      </c>
      <c r="B804" s="294" t="s">
        <v>1478</v>
      </c>
      <c r="C804" s="432">
        <v>0</v>
      </c>
      <c r="D804" s="432">
        <v>0</v>
      </c>
      <c r="E804" s="292" t="str">
        <f t="shared" si="50"/>
        <v/>
      </c>
      <c r="F804" s="265" t="str">
        <f t="shared" si="48"/>
        <v>否</v>
      </c>
      <c r="G804" s="154" t="str">
        <f t="shared" si="49"/>
        <v>项</v>
      </c>
    </row>
    <row r="805" ht="36" customHeight="1" spans="1:7">
      <c r="A805" s="426" t="s">
        <v>1479</v>
      </c>
      <c r="B805" s="290" t="s">
        <v>1480</v>
      </c>
      <c r="C805" s="427">
        <f>SUM(C806:C807)</f>
        <v>0</v>
      </c>
      <c r="D805" s="427">
        <f>SUM(D806:D807)</f>
        <v>0</v>
      </c>
      <c r="E805" s="292" t="str">
        <f t="shared" si="50"/>
        <v/>
      </c>
      <c r="F805" s="265" t="str">
        <f t="shared" si="48"/>
        <v>否</v>
      </c>
      <c r="G805" s="154" t="str">
        <f t="shared" si="49"/>
        <v>款</v>
      </c>
    </row>
    <row r="806" ht="36" customHeight="1" spans="1:7">
      <c r="A806" s="428" t="s">
        <v>1481</v>
      </c>
      <c r="B806" s="294" t="s">
        <v>1482</v>
      </c>
      <c r="C806" s="432">
        <v>0</v>
      </c>
      <c r="D806" s="432">
        <v>0</v>
      </c>
      <c r="E806" s="292" t="str">
        <f t="shared" si="50"/>
        <v/>
      </c>
      <c r="F806" s="265" t="str">
        <f t="shared" si="48"/>
        <v>否</v>
      </c>
      <c r="G806" s="154" t="str">
        <f t="shared" si="49"/>
        <v>项</v>
      </c>
    </row>
    <row r="807" ht="36" customHeight="1" spans="1:7">
      <c r="A807" s="428" t="s">
        <v>1483</v>
      </c>
      <c r="B807" s="294" t="s">
        <v>1484</v>
      </c>
      <c r="C807" s="432">
        <v>0</v>
      </c>
      <c r="D807" s="432">
        <v>0</v>
      </c>
      <c r="E807" s="292" t="str">
        <f t="shared" si="50"/>
        <v/>
      </c>
      <c r="F807" s="265" t="str">
        <f t="shared" si="48"/>
        <v>否</v>
      </c>
      <c r="G807" s="154" t="str">
        <f t="shared" si="49"/>
        <v>项</v>
      </c>
    </row>
    <row r="808" ht="36" customHeight="1" spans="1:7">
      <c r="A808" s="426" t="s">
        <v>1485</v>
      </c>
      <c r="B808" s="290" t="s">
        <v>1486</v>
      </c>
      <c r="C808" s="427">
        <f>C809</f>
        <v>0</v>
      </c>
      <c r="D808" s="427">
        <f>D809</f>
        <v>0</v>
      </c>
      <c r="E808" s="292" t="str">
        <f t="shared" si="50"/>
        <v/>
      </c>
      <c r="F808" s="265" t="str">
        <f t="shared" si="48"/>
        <v>否</v>
      </c>
      <c r="G808" s="154" t="str">
        <f t="shared" si="49"/>
        <v>款</v>
      </c>
    </row>
    <row r="809" ht="36" customHeight="1" spans="1:7">
      <c r="A809" s="428">
        <v>2110901</v>
      </c>
      <c r="B809" s="441" t="s">
        <v>1487</v>
      </c>
      <c r="C809" s="432">
        <v>0</v>
      </c>
      <c r="D809" s="432">
        <v>0</v>
      </c>
      <c r="E809" s="292" t="str">
        <f t="shared" si="50"/>
        <v/>
      </c>
      <c r="F809" s="265" t="str">
        <f t="shared" si="48"/>
        <v>否</v>
      </c>
      <c r="G809" s="154" t="str">
        <f t="shared" si="49"/>
        <v>项</v>
      </c>
    </row>
    <row r="810" ht="36" customHeight="1" spans="1:7">
      <c r="A810" s="426" t="s">
        <v>1488</v>
      </c>
      <c r="B810" s="290" t="s">
        <v>1489</v>
      </c>
      <c r="C810" s="427">
        <f>SUM(C811)</f>
        <v>0</v>
      </c>
      <c r="D810" s="427">
        <f>SUM(D811)</f>
        <v>0</v>
      </c>
      <c r="E810" s="292" t="str">
        <f t="shared" si="50"/>
        <v/>
      </c>
      <c r="F810" s="265" t="str">
        <f t="shared" si="48"/>
        <v>否</v>
      </c>
      <c r="G810" s="154" t="str">
        <f t="shared" si="49"/>
        <v>款</v>
      </c>
    </row>
    <row r="811" ht="36" customHeight="1" spans="1:7">
      <c r="A811" s="428">
        <v>2111001</v>
      </c>
      <c r="B811" s="441" t="s">
        <v>1490</v>
      </c>
      <c r="C811" s="432"/>
      <c r="D811" s="432"/>
      <c r="E811" s="292" t="str">
        <f t="shared" si="50"/>
        <v/>
      </c>
      <c r="F811" s="265" t="str">
        <f t="shared" si="48"/>
        <v>否</v>
      </c>
      <c r="G811" s="154" t="str">
        <f t="shared" si="49"/>
        <v>项</v>
      </c>
    </row>
    <row r="812" ht="36" customHeight="1" spans="1:7">
      <c r="A812" s="426" t="s">
        <v>1491</v>
      </c>
      <c r="B812" s="290" t="s">
        <v>1492</v>
      </c>
      <c r="C812" s="427">
        <f>SUM(C813:C817)</f>
        <v>66</v>
      </c>
      <c r="D812" s="427">
        <f>SUM(D813:D817)</f>
        <v>0</v>
      </c>
      <c r="E812" s="292">
        <f t="shared" si="50"/>
        <v>-1</v>
      </c>
      <c r="F812" s="265" t="str">
        <f t="shared" si="48"/>
        <v>是</v>
      </c>
      <c r="G812" s="154" t="str">
        <f t="shared" si="49"/>
        <v>款</v>
      </c>
    </row>
    <row r="813" ht="36" customHeight="1" spans="1:7">
      <c r="A813" s="428" t="s">
        <v>1493</v>
      </c>
      <c r="B813" s="294" t="s">
        <v>1494</v>
      </c>
      <c r="C813" s="429">
        <v>66</v>
      </c>
      <c r="D813" s="432"/>
      <c r="E813" s="292">
        <f t="shared" si="50"/>
        <v>-1</v>
      </c>
      <c r="F813" s="265" t="str">
        <f t="shared" si="48"/>
        <v>是</v>
      </c>
      <c r="G813" s="154" t="str">
        <f t="shared" si="49"/>
        <v>项</v>
      </c>
    </row>
    <row r="814" ht="36" customHeight="1" spans="1:7">
      <c r="A814" s="428" t="s">
        <v>1495</v>
      </c>
      <c r="B814" s="294" t="s">
        <v>1496</v>
      </c>
      <c r="C814" s="432"/>
      <c r="D814" s="432"/>
      <c r="E814" s="292" t="str">
        <f t="shared" si="50"/>
        <v/>
      </c>
      <c r="F814" s="265" t="str">
        <f t="shared" si="48"/>
        <v>否</v>
      </c>
      <c r="G814" s="154" t="str">
        <f t="shared" si="49"/>
        <v>项</v>
      </c>
    </row>
    <row r="815" ht="36" customHeight="1" spans="1:7">
      <c r="A815" s="428" t="s">
        <v>1497</v>
      </c>
      <c r="B815" s="294" t="s">
        <v>1498</v>
      </c>
      <c r="C815" s="432">
        <v>0</v>
      </c>
      <c r="D815" s="432">
        <v>0</v>
      </c>
      <c r="E815" s="292" t="str">
        <f t="shared" si="50"/>
        <v/>
      </c>
      <c r="F815" s="265" t="str">
        <f t="shared" si="48"/>
        <v>否</v>
      </c>
      <c r="G815" s="154" t="str">
        <f t="shared" si="49"/>
        <v>项</v>
      </c>
    </row>
    <row r="816" ht="36" customHeight="1" spans="1:7">
      <c r="A816" s="428" t="s">
        <v>1499</v>
      </c>
      <c r="B816" s="294" t="s">
        <v>1500</v>
      </c>
      <c r="C816" s="432">
        <v>0</v>
      </c>
      <c r="D816" s="432">
        <v>0</v>
      </c>
      <c r="E816" s="292" t="str">
        <f t="shared" si="50"/>
        <v/>
      </c>
      <c r="F816" s="265" t="str">
        <f t="shared" si="48"/>
        <v>否</v>
      </c>
      <c r="G816" s="154" t="str">
        <f t="shared" si="49"/>
        <v>项</v>
      </c>
    </row>
    <row r="817" ht="36" customHeight="1" spans="1:7">
      <c r="A817" s="428" t="s">
        <v>1501</v>
      </c>
      <c r="B817" s="294" t="s">
        <v>1502</v>
      </c>
      <c r="C817" s="432">
        <v>0</v>
      </c>
      <c r="D817" s="432">
        <v>0</v>
      </c>
      <c r="E817" s="292" t="str">
        <f t="shared" si="50"/>
        <v/>
      </c>
      <c r="F817" s="265" t="str">
        <f t="shared" si="48"/>
        <v>否</v>
      </c>
      <c r="G817" s="154" t="str">
        <f t="shared" si="49"/>
        <v>项</v>
      </c>
    </row>
    <row r="818" ht="36" customHeight="1" spans="1:7">
      <c r="A818" s="426" t="s">
        <v>1503</v>
      </c>
      <c r="B818" s="290" t="s">
        <v>1504</v>
      </c>
      <c r="C818" s="427">
        <f>C819</f>
        <v>0</v>
      </c>
      <c r="D818" s="427">
        <f>D819</f>
        <v>0</v>
      </c>
      <c r="E818" s="292" t="str">
        <f t="shared" si="50"/>
        <v/>
      </c>
      <c r="F818" s="265" t="str">
        <f t="shared" si="48"/>
        <v>否</v>
      </c>
      <c r="G818" s="154" t="str">
        <f t="shared" si="49"/>
        <v>款</v>
      </c>
    </row>
    <row r="819" ht="36" customHeight="1" spans="1:7">
      <c r="A819" s="294" t="s">
        <v>1505</v>
      </c>
      <c r="B819" s="294" t="s">
        <v>1506</v>
      </c>
      <c r="C819" s="432">
        <v>0</v>
      </c>
      <c r="D819" s="432">
        <v>0</v>
      </c>
      <c r="E819" s="292" t="str">
        <f t="shared" si="50"/>
        <v/>
      </c>
      <c r="F819" s="265" t="str">
        <f t="shared" si="48"/>
        <v>否</v>
      </c>
      <c r="G819" s="154" t="str">
        <f t="shared" si="49"/>
        <v>项</v>
      </c>
    </row>
    <row r="820" ht="36" customHeight="1" spans="1:7">
      <c r="A820" s="426" t="s">
        <v>1507</v>
      </c>
      <c r="B820" s="290" t="s">
        <v>1508</v>
      </c>
      <c r="C820" s="427">
        <f>C821</f>
        <v>0</v>
      </c>
      <c r="D820" s="427">
        <f>D821</f>
        <v>0</v>
      </c>
      <c r="E820" s="292" t="str">
        <f t="shared" si="50"/>
        <v/>
      </c>
      <c r="F820" s="265" t="str">
        <f t="shared" si="48"/>
        <v>否</v>
      </c>
      <c r="G820" s="154" t="str">
        <f t="shared" si="49"/>
        <v>款</v>
      </c>
    </row>
    <row r="821" ht="36" customHeight="1" spans="1:7">
      <c r="A821" s="294" t="s">
        <v>1509</v>
      </c>
      <c r="B821" s="294" t="s">
        <v>1510</v>
      </c>
      <c r="C821" s="432">
        <v>0</v>
      </c>
      <c r="D821" s="432">
        <v>0</v>
      </c>
      <c r="E821" s="292" t="str">
        <f t="shared" si="50"/>
        <v/>
      </c>
      <c r="F821" s="265" t="str">
        <f t="shared" si="48"/>
        <v>否</v>
      </c>
      <c r="G821" s="154" t="str">
        <f t="shared" si="49"/>
        <v>项</v>
      </c>
    </row>
    <row r="822" ht="36" customHeight="1" spans="1:7">
      <c r="A822" s="426" t="s">
        <v>1511</v>
      </c>
      <c r="B822" s="290" t="s">
        <v>1512</v>
      </c>
      <c r="C822" s="427">
        <f>SUM(C823:C836)</f>
        <v>40</v>
      </c>
      <c r="D822" s="427">
        <f>SUM(D823:D836)</f>
        <v>0</v>
      </c>
      <c r="E822" s="292">
        <f t="shared" si="50"/>
        <v>-1</v>
      </c>
      <c r="F822" s="265" t="str">
        <f t="shared" si="48"/>
        <v>是</v>
      </c>
      <c r="G822" s="154" t="str">
        <f t="shared" si="49"/>
        <v>款</v>
      </c>
    </row>
    <row r="823" ht="36" customHeight="1" spans="1:7">
      <c r="A823" s="428" t="s">
        <v>1513</v>
      </c>
      <c r="B823" s="294" t="s">
        <v>140</v>
      </c>
      <c r="C823" s="432">
        <v>0</v>
      </c>
      <c r="D823" s="432">
        <v>0</v>
      </c>
      <c r="E823" s="292" t="str">
        <f t="shared" si="50"/>
        <v/>
      </c>
      <c r="F823" s="265" t="str">
        <f t="shared" si="48"/>
        <v>否</v>
      </c>
      <c r="G823" s="154" t="str">
        <f t="shared" si="49"/>
        <v>项</v>
      </c>
    </row>
    <row r="824" ht="36" customHeight="1" spans="1:7">
      <c r="A824" s="428" t="s">
        <v>1514</v>
      </c>
      <c r="B824" s="294" t="s">
        <v>142</v>
      </c>
      <c r="C824" s="432">
        <v>0</v>
      </c>
      <c r="D824" s="432">
        <v>0</v>
      </c>
      <c r="E824" s="292" t="str">
        <f t="shared" si="50"/>
        <v/>
      </c>
      <c r="F824" s="265" t="str">
        <f t="shared" si="48"/>
        <v>否</v>
      </c>
      <c r="G824" s="154" t="str">
        <f t="shared" si="49"/>
        <v>项</v>
      </c>
    </row>
    <row r="825" ht="36" customHeight="1" spans="1:7">
      <c r="A825" s="428" t="s">
        <v>1515</v>
      </c>
      <c r="B825" s="294" t="s">
        <v>144</v>
      </c>
      <c r="C825" s="432">
        <v>0</v>
      </c>
      <c r="D825" s="432">
        <v>0</v>
      </c>
      <c r="E825" s="292" t="str">
        <f t="shared" si="50"/>
        <v/>
      </c>
      <c r="F825" s="265" t="str">
        <f t="shared" si="48"/>
        <v>否</v>
      </c>
      <c r="G825" s="154" t="str">
        <f t="shared" si="49"/>
        <v>项</v>
      </c>
    </row>
    <row r="826" ht="36" customHeight="1" spans="1:7">
      <c r="A826" s="428" t="s">
        <v>1516</v>
      </c>
      <c r="B826" s="294" t="s">
        <v>1517</v>
      </c>
      <c r="C826" s="432">
        <v>0</v>
      </c>
      <c r="D826" s="432">
        <v>0</v>
      </c>
      <c r="E826" s="292" t="str">
        <f t="shared" si="50"/>
        <v/>
      </c>
      <c r="F826" s="265" t="str">
        <f t="shared" si="48"/>
        <v>否</v>
      </c>
      <c r="G826" s="154" t="str">
        <f t="shared" si="49"/>
        <v>项</v>
      </c>
    </row>
    <row r="827" ht="36" customHeight="1" spans="1:7">
      <c r="A827" s="428" t="s">
        <v>1518</v>
      </c>
      <c r="B827" s="294" t="s">
        <v>1519</v>
      </c>
      <c r="C827" s="432">
        <v>0</v>
      </c>
      <c r="D827" s="432">
        <v>0</v>
      </c>
      <c r="E827" s="292" t="str">
        <f t="shared" si="50"/>
        <v/>
      </c>
      <c r="F827" s="265" t="str">
        <f t="shared" si="48"/>
        <v>否</v>
      </c>
      <c r="G827" s="154" t="str">
        <f t="shared" si="49"/>
        <v>项</v>
      </c>
    </row>
    <row r="828" ht="36" customHeight="1" spans="1:7">
      <c r="A828" s="428" t="s">
        <v>1520</v>
      </c>
      <c r="B828" s="294" t="s">
        <v>1521</v>
      </c>
      <c r="C828" s="432">
        <v>0</v>
      </c>
      <c r="D828" s="432">
        <v>0</v>
      </c>
      <c r="E828" s="292" t="str">
        <f t="shared" si="50"/>
        <v/>
      </c>
      <c r="F828" s="265" t="str">
        <f t="shared" si="48"/>
        <v>否</v>
      </c>
      <c r="G828" s="154" t="str">
        <f t="shared" si="49"/>
        <v>项</v>
      </c>
    </row>
    <row r="829" ht="36" customHeight="1" spans="1:7">
      <c r="A829" s="428" t="s">
        <v>1522</v>
      </c>
      <c r="B829" s="294" t="s">
        <v>1523</v>
      </c>
      <c r="C829" s="429">
        <v>40</v>
      </c>
      <c r="D829" s="432">
        <v>0</v>
      </c>
      <c r="E829" s="292">
        <f t="shared" si="50"/>
        <v>-1</v>
      </c>
      <c r="F829" s="265" t="str">
        <f t="shared" si="48"/>
        <v>是</v>
      </c>
      <c r="G829" s="154" t="str">
        <f t="shared" si="49"/>
        <v>项</v>
      </c>
    </row>
    <row r="830" ht="36" customHeight="1" spans="1:7">
      <c r="A830" s="428" t="s">
        <v>1524</v>
      </c>
      <c r="B830" s="294" t="s">
        <v>1525</v>
      </c>
      <c r="C830" s="432">
        <v>0</v>
      </c>
      <c r="D830" s="432">
        <v>0</v>
      </c>
      <c r="E830" s="292" t="str">
        <f t="shared" si="50"/>
        <v/>
      </c>
      <c r="F830" s="265" t="str">
        <f t="shared" si="48"/>
        <v>否</v>
      </c>
      <c r="G830" s="154" t="str">
        <f t="shared" si="49"/>
        <v>项</v>
      </c>
    </row>
    <row r="831" ht="36" customHeight="1" spans="1:7">
      <c r="A831" s="428" t="s">
        <v>1526</v>
      </c>
      <c r="B831" s="294" t="s">
        <v>1527</v>
      </c>
      <c r="C831" s="432">
        <v>0</v>
      </c>
      <c r="D831" s="432">
        <v>0</v>
      </c>
      <c r="E831" s="292" t="str">
        <f t="shared" si="50"/>
        <v/>
      </c>
      <c r="F831" s="265" t="str">
        <f t="shared" si="48"/>
        <v>否</v>
      </c>
      <c r="G831" s="154" t="str">
        <f t="shared" si="49"/>
        <v>项</v>
      </c>
    </row>
    <row r="832" ht="36" customHeight="1" spans="1:7">
      <c r="A832" s="428" t="s">
        <v>1528</v>
      </c>
      <c r="B832" s="294" t="s">
        <v>1529</v>
      </c>
      <c r="C832" s="432">
        <v>0</v>
      </c>
      <c r="D832" s="432">
        <v>0</v>
      </c>
      <c r="E832" s="292" t="str">
        <f t="shared" si="50"/>
        <v/>
      </c>
      <c r="F832" s="265" t="str">
        <f t="shared" si="48"/>
        <v>否</v>
      </c>
      <c r="G832" s="154" t="str">
        <f t="shared" si="49"/>
        <v>项</v>
      </c>
    </row>
    <row r="833" ht="36" customHeight="1" spans="1:7">
      <c r="A833" s="428" t="s">
        <v>1530</v>
      </c>
      <c r="B833" s="294" t="s">
        <v>241</v>
      </c>
      <c r="C833" s="432"/>
      <c r="D833" s="432"/>
      <c r="E833" s="292" t="str">
        <f t="shared" si="50"/>
        <v/>
      </c>
      <c r="F833" s="265" t="str">
        <f t="shared" si="48"/>
        <v>否</v>
      </c>
      <c r="G833" s="154" t="str">
        <f t="shared" si="49"/>
        <v>项</v>
      </c>
    </row>
    <row r="834" ht="36" customHeight="1" spans="1:7">
      <c r="A834" s="428" t="s">
        <v>1531</v>
      </c>
      <c r="B834" s="294" t="s">
        <v>1532</v>
      </c>
      <c r="C834" s="432">
        <v>0</v>
      </c>
      <c r="D834" s="432">
        <v>0</v>
      </c>
      <c r="E834" s="292" t="str">
        <f t="shared" si="50"/>
        <v/>
      </c>
      <c r="F834" s="265" t="str">
        <f t="shared" si="48"/>
        <v>否</v>
      </c>
      <c r="G834" s="154" t="str">
        <f t="shared" si="49"/>
        <v>项</v>
      </c>
    </row>
    <row r="835" ht="36" customHeight="1" spans="1:7">
      <c r="A835" s="428" t="s">
        <v>1533</v>
      </c>
      <c r="B835" s="294" t="s">
        <v>158</v>
      </c>
      <c r="C835" s="432">
        <v>0</v>
      </c>
      <c r="D835" s="432">
        <v>0</v>
      </c>
      <c r="E835" s="292" t="str">
        <f t="shared" si="50"/>
        <v/>
      </c>
      <c r="F835" s="265" t="str">
        <f t="shared" si="48"/>
        <v>否</v>
      </c>
      <c r="G835" s="154" t="str">
        <f t="shared" si="49"/>
        <v>项</v>
      </c>
    </row>
    <row r="836" ht="36" customHeight="1" spans="1:7">
      <c r="A836" s="428" t="s">
        <v>1534</v>
      </c>
      <c r="B836" s="294" t="s">
        <v>1535</v>
      </c>
      <c r="C836" s="432">
        <v>0</v>
      </c>
      <c r="D836" s="432">
        <v>0</v>
      </c>
      <c r="E836" s="292" t="str">
        <f t="shared" si="50"/>
        <v/>
      </c>
      <c r="F836" s="265" t="str">
        <f t="shared" si="48"/>
        <v>否</v>
      </c>
      <c r="G836" s="154" t="str">
        <f t="shared" si="49"/>
        <v>项</v>
      </c>
    </row>
    <row r="837" ht="36" customHeight="1" spans="1:7">
      <c r="A837" s="426" t="s">
        <v>1536</v>
      </c>
      <c r="B837" s="290" t="s">
        <v>1537</v>
      </c>
      <c r="C837" s="427">
        <f>SUM(C838)</f>
        <v>0</v>
      </c>
      <c r="D837" s="427">
        <f>SUM(D838)</f>
        <v>0</v>
      </c>
      <c r="E837" s="292" t="str">
        <f t="shared" si="50"/>
        <v/>
      </c>
      <c r="F837" s="265" t="str">
        <f t="shared" si="48"/>
        <v>否</v>
      </c>
      <c r="G837" s="154" t="str">
        <f t="shared" si="49"/>
        <v>款</v>
      </c>
    </row>
    <row r="838" ht="36" customHeight="1" spans="1:7">
      <c r="A838" s="439" t="s">
        <v>1538</v>
      </c>
      <c r="B838" s="439" t="s">
        <v>1539</v>
      </c>
      <c r="C838" s="432"/>
      <c r="D838" s="432"/>
      <c r="E838" s="292" t="str">
        <f t="shared" si="50"/>
        <v/>
      </c>
      <c r="F838" s="265" t="str">
        <f t="shared" si="48"/>
        <v>否</v>
      </c>
      <c r="G838" s="154" t="str">
        <f t="shared" si="49"/>
        <v>项</v>
      </c>
    </row>
    <row r="839" ht="36" customHeight="1" spans="1:7">
      <c r="A839" s="440" t="s">
        <v>1540</v>
      </c>
      <c r="B839" s="436" t="s">
        <v>530</v>
      </c>
      <c r="C839" s="437"/>
      <c r="D839" s="437"/>
      <c r="E839" s="292" t="str">
        <f t="shared" si="50"/>
        <v/>
      </c>
      <c r="F839" s="265" t="str">
        <f t="shared" si="48"/>
        <v>否</v>
      </c>
      <c r="G839" s="154" t="str">
        <f t="shared" si="49"/>
        <v>项</v>
      </c>
    </row>
    <row r="840" ht="36" customHeight="1" spans="1:7">
      <c r="A840" s="426" t="s">
        <v>90</v>
      </c>
      <c r="B840" s="290" t="s">
        <v>91</v>
      </c>
      <c r="C840" s="427">
        <f>SUM(C841,C852,C854,C857,C859,C861)</f>
        <v>6036</v>
      </c>
      <c r="D840" s="427">
        <f>SUM(D841,D852,D854,D857,D859,D861)</f>
        <v>19280</v>
      </c>
      <c r="E840" s="292">
        <f t="shared" si="50"/>
        <v>2.194</v>
      </c>
      <c r="F840" s="265" t="str">
        <f t="shared" si="48"/>
        <v>是</v>
      </c>
      <c r="G840" s="154" t="str">
        <f t="shared" si="49"/>
        <v>类</v>
      </c>
    </row>
    <row r="841" ht="36" customHeight="1" spans="1:7">
      <c r="A841" s="426" t="s">
        <v>1541</v>
      </c>
      <c r="B841" s="290" t="s">
        <v>1542</v>
      </c>
      <c r="C841" s="427">
        <f>SUM(C842:C851)</f>
        <v>1307</v>
      </c>
      <c r="D841" s="427">
        <f>SUM(D842:D851)</f>
        <v>2018</v>
      </c>
      <c r="E841" s="292">
        <f t="shared" si="50"/>
        <v>0.544</v>
      </c>
      <c r="F841" s="265" t="str">
        <f t="shared" si="48"/>
        <v>是</v>
      </c>
      <c r="G841" s="154" t="str">
        <f t="shared" si="49"/>
        <v>款</v>
      </c>
    </row>
    <row r="842" ht="36" customHeight="1" spans="1:7">
      <c r="A842" s="428" t="s">
        <v>1543</v>
      </c>
      <c r="B842" s="294" t="s">
        <v>140</v>
      </c>
      <c r="C842" s="429">
        <v>904</v>
      </c>
      <c r="D842" s="429">
        <v>1218</v>
      </c>
      <c r="E842" s="292">
        <f t="shared" si="50"/>
        <v>0.347</v>
      </c>
      <c r="F842" s="265" t="str">
        <f t="shared" si="48"/>
        <v>是</v>
      </c>
      <c r="G842" s="154" t="str">
        <f t="shared" si="49"/>
        <v>项</v>
      </c>
    </row>
    <row r="843" ht="36" customHeight="1" spans="1:7">
      <c r="A843" s="428" t="s">
        <v>1544</v>
      </c>
      <c r="B843" s="294" t="s">
        <v>142</v>
      </c>
      <c r="C843" s="429">
        <v>379</v>
      </c>
      <c r="D843" s="429">
        <v>800</v>
      </c>
      <c r="E843" s="292">
        <f t="shared" si="50"/>
        <v>1.111</v>
      </c>
      <c r="F843" s="265" t="str">
        <f t="shared" si="48"/>
        <v>是</v>
      </c>
      <c r="G843" s="154" t="str">
        <f t="shared" si="49"/>
        <v>项</v>
      </c>
    </row>
    <row r="844" ht="36" customHeight="1" spans="1:7">
      <c r="A844" s="428" t="s">
        <v>1545</v>
      </c>
      <c r="B844" s="294" t="s">
        <v>144</v>
      </c>
      <c r="C844" s="429">
        <v>12</v>
      </c>
      <c r="D844" s="432"/>
      <c r="E844" s="292">
        <f t="shared" si="50"/>
        <v>-1</v>
      </c>
      <c r="F844" s="265" t="str">
        <f t="shared" si="48"/>
        <v>是</v>
      </c>
      <c r="G844" s="154" t="str">
        <f t="shared" si="49"/>
        <v>项</v>
      </c>
    </row>
    <row r="845" ht="36" customHeight="1" spans="1:7">
      <c r="A845" s="428" t="s">
        <v>1546</v>
      </c>
      <c r="B845" s="294" t="s">
        <v>1547</v>
      </c>
      <c r="C845" s="429">
        <v>12</v>
      </c>
      <c r="D845" s="432"/>
      <c r="E845" s="292">
        <f t="shared" si="50"/>
        <v>-1</v>
      </c>
      <c r="F845" s="265" t="str">
        <f t="shared" si="48"/>
        <v>是</v>
      </c>
      <c r="G845" s="154" t="str">
        <f t="shared" si="49"/>
        <v>项</v>
      </c>
    </row>
    <row r="846" ht="36" customHeight="1" spans="1:7">
      <c r="A846" s="428" t="s">
        <v>1548</v>
      </c>
      <c r="B846" s="294" t="s">
        <v>1549</v>
      </c>
      <c r="C846" s="432"/>
      <c r="D846" s="432"/>
      <c r="E846" s="292" t="str">
        <f t="shared" si="50"/>
        <v/>
      </c>
      <c r="F846" s="265" t="str">
        <f t="shared" si="48"/>
        <v>否</v>
      </c>
      <c r="G846" s="154" t="str">
        <f t="shared" si="49"/>
        <v>项</v>
      </c>
    </row>
    <row r="847" ht="36" customHeight="1" spans="1:7">
      <c r="A847" s="428" t="s">
        <v>1550</v>
      </c>
      <c r="B847" s="294" t="s">
        <v>1551</v>
      </c>
      <c r="C847" s="432"/>
      <c r="D847" s="432"/>
      <c r="E847" s="292" t="str">
        <f t="shared" si="50"/>
        <v/>
      </c>
      <c r="F847" s="265" t="str">
        <f t="shared" si="48"/>
        <v>否</v>
      </c>
      <c r="G847" s="154" t="str">
        <f t="shared" si="49"/>
        <v>项</v>
      </c>
    </row>
    <row r="848" ht="36" customHeight="1" spans="1:7">
      <c r="A848" s="428" t="s">
        <v>1552</v>
      </c>
      <c r="B848" s="294" t="s">
        <v>1553</v>
      </c>
      <c r="C848" s="432">
        <v>0</v>
      </c>
      <c r="D848" s="432">
        <v>0</v>
      </c>
      <c r="E848" s="292" t="str">
        <f t="shared" si="50"/>
        <v/>
      </c>
      <c r="F848" s="265" t="str">
        <f t="shared" si="48"/>
        <v>否</v>
      </c>
      <c r="G848" s="154" t="str">
        <f t="shared" si="49"/>
        <v>项</v>
      </c>
    </row>
    <row r="849" ht="36" customHeight="1" spans="1:7">
      <c r="A849" s="428" t="s">
        <v>1554</v>
      </c>
      <c r="B849" s="294" t="s">
        <v>1555</v>
      </c>
      <c r="C849" s="432"/>
      <c r="D849" s="432"/>
      <c r="E849" s="292" t="str">
        <f t="shared" si="50"/>
        <v/>
      </c>
      <c r="F849" s="265" t="str">
        <f t="shared" si="48"/>
        <v>否</v>
      </c>
      <c r="G849" s="154" t="str">
        <f t="shared" si="49"/>
        <v>项</v>
      </c>
    </row>
    <row r="850" ht="36" customHeight="1" spans="1:7">
      <c r="A850" s="428" t="s">
        <v>1556</v>
      </c>
      <c r="B850" s="294" t="s">
        <v>1557</v>
      </c>
      <c r="C850" s="432"/>
      <c r="D850" s="432"/>
      <c r="E850" s="292" t="str">
        <f t="shared" si="50"/>
        <v/>
      </c>
      <c r="F850" s="265" t="str">
        <f t="shared" si="48"/>
        <v>否</v>
      </c>
      <c r="G850" s="154" t="str">
        <f t="shared" si="49"/>
        <v>项</v>
      </c>
    </row>
    <row r="851" ht="36" customHeight="1" spans="1:7">
      <c r="A851" s="428" t="s">
        <v>1558</v>
      </c>
      <c r="B851" s="294" t="s">
        <v>1559</v>
      </c>
      <c r="C851" s="432"/>
      <c r="D851" s="432"/>
      <c r="E851" s="292" t="str">
        <f t="shared" si="50"/>
        <v/>
      </c>
      <c r="F851" s="265" t="str">
        <f t="shared" si="48"/>
        <v>否</v>
      </c>
      <c r="G851" s="154" t="str">
        <f t="shared" si="49"/>
        <v>项</v>
      </c>
    </row>
    <row r="852" ht="36" customHeight="1" spans="1:7">
      <c r="A852" s="426" t="s">
        <v>1560</v>
      </c>
      <c r="B852" s="290" t="s">
        <v>1561</v>
      </c>
      <c r="C852" s="427">
        <f>SUM(C853)</f>
        <v>26</v>
      </c>
      <c r="D852" s="427">
        <f>SUM(D853)</f>
        <v>16</v>
      </c>
      <c r="E852" s="292">
        <f t="shared" si="50"/>
        <v>-0.385</v>
      </c>
      <c r="F852" s="265" t="str">
        <f t="shared" si="48"/>
        <v>是</v>
      </c>
      <c r="G852" s="154" t="str">
        <f t="shared" si="49"/>
        <v>款</v>
      </c>
    </row>
    <row r="853" ht="36" customHeight="1" spans="1:7">
      <c r="A853" s="428">
        <v>2120201</v>
      </c>
      <c r="B853" s="441" t="s">
        <v>1562</v>
      </c>
      <c r="C853" s="429">
        <v>26</v>
      </c>
      <c r="D853" s="429">
        <v>16</v>
      </c>
      <c r="E853" s="292">
        <f t="shared" si="50"/>
        <v>-0.385</v>
      </c>
      <c r="F853" s="265" t="str">
        <f t="shared" ref="F853:F916" si="51">IF(LEN(A853)=3,"是",IF(B853&lt;&gt;"",IF(SUM(C853:D853)&lt;&gt;0,"是","否"),"是"))</f>
        <v>是</v>
      </c>
      <c r="G853" s="154" t="str">
        <f t="shared" ref="G853:G916" si="52">IF(LEN(A853)=3,"类",IF(LEN(A853)=5,"款","项"))</f>
        <v>项</v>
      </c>
    </row>
    <row r="854" ht="36" customHeight="1" spans="1:7">
      <c r="A854" s="426" t="s">
        <v>1563</v>
      </c>
      <c r="B854" s="290" t="s">
        <v>1564</v>
      </c>
      <c r="C854" s="427">
        <f>SUM(C855:C856)</f>
        <v>3909</v>
      </c>
      <c r="D854" s="427">
        <f>SUM(D855:D856)</f>
        <v>16253</v>
      </c>
      <c r="E854" s="292">
        <f t="shared" si="50"/>
        <v>3.158</v>
      </c>
      <c r="F854" s="265" t="str">
        <f t="shared" si="51"/>
        <v>是</v>
      </c>
      <c r="G854" s="154" t="str">
        <f t="shared" si="52"/>
        <v>款</v>
      </c>
    </row>
    <row r="855" ht="36" customHeight="1" spans="1:7">
      <c r="A855" s="428" t="s">
        <v>1565</v>
      </c>
      <c r="B855" s="294" t="s">
        <v>1566</v>
      </c>
      <c r="C855" s="429">
        <v>3363</v>
      </c>
      <c r="D855" s="429">
        <v>16237</v>
      </c>
      <c r="E855" s="292">
        <f t="shared" si="50"/>
        <v>3.828</v>
      </c>
      <c r="F855" s="265" t="str">
        <f t="shared" si="51"/>
        <v>是</v>
      </c>
      <c r="G855" s="154" t="str">
        <f t="shared" si="52"/>
        <v>项</v>
      </c>
    </row>
    <row r="856" ht="36" customHeight="1" spans="1:7">
      <c r="A856" s="428" t="s">
        <v>1567</v>
      </c>
      <c r="B856" s="294" t="s">
        <v>1568</v>
      </c>
      <c r="C856" s="429">
        <v>546</v>
      </c>
      <c r="D856" s="429">
        <v>16</v>
      </c>
      <c r="E856" s="292">
        <f t="shared" si="50"/>
        <v>-0.971</v>
      </c>
      <c r="F856" s="265" t="str">
        <f t="shared" si="51"/>
        <v>是</v>
      </c>
      <c r="G856" s="154" t="str">
        <f t="shared" si="52"/>
        <v>项</v>
      </c>
    </row>
    <row r="857" ht="36" customHeight="1" spans="1:7">
      <c r="A857" s="426" t="s">
        <v>1569</v>
      </c>
      <c r="B857" s="290" t="s">
        <v>1570</v>
      </c>
      <c r="C857" s="427">
        <f>SUM(C858)</f>
        <v>613</v>
      </c>
      <c r="D857" s="427">
        <f>SUM(D858)</f>
        <v>530</v>
      </c>
      <c r="E857" s="292">
        <f t="shared" ref="E857:E920" si="53">IF(C857&gt;0,D857/C857-1,IF(C857&lt;0,-(D857/C857-1),""))</f>
        <v>-0.135</v>
      </c>
      <c r="F857" s="265" t="str">
        <f t="shared" si="51"/>
        <v>是</v>
      </c>
      <c r="G857" s="154" t="str">
        <f t="shared" si="52"/>
        <v>款</v>
      </c>
    </row>
    <row r="858" ht="36" customHeight="1" spans="1:7">
      <c r="A858" s="428">
        <v>2120501</v>
      </c>
      <c r="B858" s="441" t="s">
        <v>1571</v>
      </c>
      <c r="C858" s="429">
        <v>613</v>
      </c>
      <c r="D858" s="429">
        <v>530</v>
      </c>
      <c r="E858" s="292">
        <f t="shared" si="53"/>
        <v>-0.135</v>
      </c>
      <c r="F858" s="265" t="str">
        <f t="shared" si="51"/>
        <v>是</v>
      </c>
      <c r="G858" s="154" t="str">
        <f t="shared" si="52"/>
        <v>项</v>
      </c>
    </row>
    <row r="859" ht="36" customHeight="1" spans="1:7">
      <c r="A859" s="426" t="s">
        <v>1572</v>
      </c>
      <c r="B859" s="290" t="s">
        <v>1573</v>
      </c>
      <c r="C859" s="427">
        <f>SUM(C860)</f>
        <v>0</v>
      </c>
      <c r="D859" s="427">
        <f>SUM(D860)</f>
        <v>0</v>
      </c>
      <c r="E859" s="292" t="str">
        <f t="shared" si="53"/>
        <v/>
      </c>
      <c r="F859" s="265" t="str">
        <f t="shared" si="51"/>
        <v>否</v>
      </c>
      <c r="G859" s="154" t="str">
        <f t="shared" si="52"/>
        <v>款</v>
      </c>
    </row>
    <row r="860" ht="36" customHeight="1" spans="1:7">
      <c r="A860" s="428">
        <v>2120601</v>
      </c>
      <c r="B860" s="441" t="s">
        <v>1574</v>
      </c>
      <c r="C860" s="432"/>
      <c r="D860" s="432"/>
      <c r="E860" s="292" t="str">
        <f t="shared" si="53"/>
        <v/>
      </c>
      <c r="F860" s="265" t="str">
        <f t="shared" si="51"/>
        <v>否</v>
      </c>
      <c r="G860" s="154" t="str">
        <f t="shared" si="52"/>
        <v>项</v>
      </c>
    </row>
    <row r="861" ht="36" customHeight="1" spans="1:7">
      <c r="A861" s="426" t="s">
        <v>1575</v>
      </c>
      <c r="B861" s="290" t="s">
        <v>1576</v>
      </c>
      <c r="C861" s="427">
        <f>SUM(C862)</f>
        <v>181</v>
      </c>
      <c r="D861" s="427">
        <f>SUM(D862)</f>
        <v>463</v>
      </c>
      <c r="E861" s="292">
        <f t="shared" si="53"/>
        <v>1.558</v>
      </c>
      <c r="F861" s="265" t="str">
        <f t="shared" si="51"/>
        <v>是</v>
      </c>
      <c r="G861" s="154" t="str">
        <f t="shared" si="52"/>
        <v>款</v>
      </c>
    </row>
    <row r="862" ht="36" customHeight="1" spans="1:7">
      <c r="A862" s="428">
        <v>2129999</v>
      </c>
      <c r="B862" s="441" t="s">
        <v>1577</v>
      </c>
      <c r="C862" s="429">
        <v>181</v>
      </c>
      <c r="D862" s="429">
        <v>463</v>
      </c>
      <c r="E862" s="292">
        <f t="shared" si="53"/>
        <v>1.558</v>
      </c>
      <c r="F862" s="265" t="str">
        <f t="shared" si="51"/>
        <v>是</v>
      </c>
      <c r="G862" s="154" t="str">
        <f t="shared" si="52"/>
        <v>项</v>
      </c>
    </row>
    <row r="863" ht="36" customHeight="1" spans="1:7">
      <c r="A863" s="435" t="s">
        <v>1578</v>
      </c>
      <c r="B863" s="436" t="s">
        <v>530</v>
      </c>
      <c r="C863" s="437"/>
      <c r="D863" s="437"/>
      <c r="E863" s="292" t="str">
        <f t="shared" si="53"/>
        <v/>
      </c>
      <c r="F863" s="265" t="str">
        <f t="shared" si="51"/>
        <v>否</v>
      </c>
      <c r="G863" s="154" t="str">
        <f t="shared" si="52"/>
        <v>项</v>
      </c>
    </row>
    <row r="864" ht="36" customHeight="1" spans="1:7">
      <c r="A864" s="426" t="s">
        <v>92</v>
      </c>
      <c r="B864" s="290" t="s">
        <v>93</v>
      </c>
      <c r="C864" s="427">
        <f>SUM(C865,C891,C917,C945,C956,C963,C970,C973)</f>
        <v>38417</v>
      </c>
      <c r="D864" s="427">
        <f>SUM(D865,D891,D917,D945,D956,D963,D970,D973)</f>
        <v>38112</v>
      </c>
      <c r="E864" s="292">
        <f t="shared" si="53"/>
        <v>-0.008</v>
      </c>
      <c r="F864" s="265" t="str">
        <f t="shared" si="51"/>
        <v>是</v>
      </c>
      <c r="G864" s="154" t="str">
        <f t="shared" si="52"/>
        <v>类</v>
      </c>
    </row>
    <row r="865" ht="36" customHeight="1" spans="1:7">
      <c r="A865" s="426" t="s">
        <v>1579</v>
      </c>
      <c r="B865" s="290" t="s">
        <v>1580</v>
      </c>
      <c r="C865" s="427">
        <f>SUM(C866:C890)</f>
        <v>13907</v>
      </c>
      <c r="D865" s="427">
        <f>SUM(D866:D890)</f>
        <v>11312</v>
      </c>
      <c r="E865" s="292">
        <f t="shared" si="53"/>
        <v>-0.187</v>
      </c>
      <c r="F865" s="265" t="str">
        <f t="shared" si="51"/>
        <v>是</v>
      </c>
      <c r="G865" s="154" t="str">
        <f t="shared" si="52"/>
        <v>款</v>
      </c>
    </row>
    <row r="866" ht="36" customHeight="1" spans="1:7">
      <c r="A866" s="428" t="s">
        <v>1581</v>
      </c>
      <c r="B866" s="294" t="s">
        <v>140</v>
      </c>
      <c r="C866" s="429">
        <v>355</v>
      </c>
      <c r="D866" s="429">
        <v>429</v>
      </c>
      <c r="E866" s="292">
        <f t="shared" si="53"/>
        <v>0.208</v>
      </c>
      <c r="F866" s="265" t="str">
        <f t="shared" si="51"/>
        <v>是</v>
      </c>
      <c r="G866" s="154" t="str">
        <f t="shared" si="52"/>
        <v>项</v>
      </c>
    </row>
    <row r="867" ht="36" customHeight="1" spans="1:7">
      <c r="A867" s="428" t="s">
        <v>1582</v>
      </c>
      <c r="B867" s="294" t="s">
        <v>142</v>
      </c>
      <c r="C867" s="429">
        <v>83</v>
      </c>
      <c r="D867" s="429">
        <v>20</v>
      </c>
      <c r="E867" s="292">
        <f t="shared" si="53"/>
        <v>-0.759</v>
      </c>
      <c r="F867" s="265" t="str">
        <f t="shared" si="51"/>
        <v>是</v>
      </c>
      <c r="G867" s="154" t="str">
        <f t="shared" si="52"/>
        <v>项</v>
      </c>
    </row>
    <row r="868" ht="36" customHeight="1" spans="1:7">
      <c r="A868" s="428" t="s">
        <v>1583</v>
      </c>
      <c r="B868" s="294" t="s">
        <v>144</v>
      </c>
      <c r="C868" s="429"/>
      <c r="D868" s="429"/>
      <c r="E868" s="292" t="str">
        <f t="shared" si="53"/>
        <v/>
      </c>
      <c r="F868" s="265" t="str">
        <f t="shared" si="51"/>
        <v>否</v>
      </c>
      <c r="G868" s="154" t="str">
        <f t="shared" si="52"/>
        <v>项</v>
      </c>
    </row>
    <row r="869" ht="36" customHeight="1" spans="1:7">
      <c r="A869" s="428" t="s">
        <v>1584</v>
      </c>
      <c r="B869" s="294" t="s">
        <v>158</v>
      </c>
      <c r="C869" s="429">
        <v>1872</v>
      </c>
      <c r="D869" s="429">
        <v>3115</v>
      </c>
      <c r="E869" s="292">
        <f t="shared" si="53"/>
        <v>0.664</v>
      </c>
      <c r="F869" s="265" t="str">
        <f t="shared" si="51"/>
        <v>是</v>
      </c>
      <c r="G869" s="154" t="str">
        <f t="shared" si="52"/>
        <v>项</v>
      </c>
    </row>
    <row r="870" ht="36" customHeight="1" spans="1:7">
      <c r="A870" s="428" t="s">
        <v>1585</v>
      </c>
      <c r="B870" s="294" t="s">
        <v>1586</v>
      </c>
      <c r="C870" s="429"/>
      <c r="D870" s="429"/>
      <c r="E870" s="292" t="str">
        <f t="shared" si="53"/>
        <v/>
      </c>
      <c r="F870" s="265" t="str">
        <f t="shared" si="51"/>
        <v>否</v>
      </c>
      <c r="G870" s="154" t="str">
        <f t="shared" si="52"/>
        <v>项</v>
      </c>
    </row>
    <row r="871" ht="36" customHeight="1" spans="1:7">
      <c r="A871" s="428" t="s">
        <v>1587</v>
      </c>
      <c r="B871" s="294" t="s">
        <v>1588</v>
      </c>
      <c r="C871" s="429">
        <v>330</v>
      </c>
      <c r="D871" s="429">
        <v>411</v>
      </c>
      <c r="E871" s="292">
        <f t="shared" si="53"/>
        <v>0.245</v>
      </c>
      <c r="F871" s="265" t="str">
        <f t="shared" si="51"/>
        <v>是</v>
      </c>
      <c r="G871" s="154" t="str">
        <f t="shared" si="52"/>
        <v>项</v>
      </c>
    </row>
    <row r="872" ht="36" customHeight="1" spans="1:7">
      <c r="A872" s="428" t="s">
        <v>1589</v>
      </c>
      <c r="B872" s="294" t="s">
        <v>1590</v>
      </c>
      <c r="C872" s="429">
        <v>1</v>
      </c>
      <c r="D872" s="429">
        <v>246</v>
      </c>
      <c r="E872" s="292">
        <f t="shared" si="53"/>
        <v>245</v>
      </c>
      <c r="F872" s="265" t="str">
        <f t="shared" si="51"/>
        <v>是</v>
      </c>
      <c r="G872" s="154" t="str">
        <f t="shared" si="52"/>
        <v>项</v>
      </c>
    </row>
    <row r="873" ht="36" customHeight="1" spans="1:7">
      <c r="A873" s="428" t="s">
        <v>1591</v>
      </c>
      <c r="B873" s="294" t="s">
        <v>1592</v>
      </c>
      <c r="C873" s="429">
        <v>2</v>
      </c>
      <c r="D873" s="429">
        <v>50</v>
      </c>
      <c r="E873" s="292">
        <f t="shared" si="53"/>
        <v>24</v>
      </c>
      <c r="F873" s="265" t="str">
        <f t="shared" si="51"/>
        <v>是</v>
      </c>
      <c r="G873" s="154" t="str">
        <f t="shared" si="52"/>
        <v>项</v>
      </c>
    </row>
    <row r="874" ht="36" customHeight="1" spans="1:7">
      <c r="A874" s="428" t="s">
        <v>1593</v>
      </c>
      <c r="B874" s="294" t="s">
        <v>1594</v>
      </c>
      <c r="C874" s="429"/>
      <c r="D874" s="429">
        <v>2</v>
      </c>
      <c r="E874" s="292" t="str">
        <f t="shared" si="53"/>
        <v/>
      </c>
      <c r="F874" s="265" t="str">
        <f t="shared" si="51"/>
        <v>是</v>
      </c>
      <c r="G874" s="154" t="str">
        <f t="shared" si="52"/>
        <v>项</v>
      </c>
    </row>
    <row r="875" ht="36" customHeight="1" spans="1:7">
      <c r="A875" s="428" t="s">
        <v>1595</v>
      </c>
      <c r="B875" s="294" t="s">
        <v>1596</v>
      </c>
      <c r="C875" s="429">
        <v>2</v>
      </c>
      <c r="D875" s="429">
        <v>7</v>
      </c>
      <c r="E875" s="292">
        <f t="shared" si="53"/>
        <v>2.5</v>
      </c>
      <c r="F875" s="265" t="str">
        <f t="shared" si="51"/>
        <v>是</v>
      </c>
      <c r="G875" s="154" t="str">
        <f t="shared" si="52"/>
        <v>项</v>
      </c>
    </row>
    <row r="876" ht="36" customHeight="1" spans="1:7">
      <c r="A876" s="428" t="s">
        <v>1597</v>
      </c>
      <c r="B876" s="294" t="s">
        <v>1598</v>
      </c>
      <c r="C876" s="429"/>
      <c r="D876" s="432"/>
      <c r="E876" s="292" t="str">
        <f t="shared" si="53"/>
        <v/>
      </c>
      <c r="F876" s="265" t="str">
        <f t="shared" si="51"/>
        <v>否</v>
      </c>
      <c r="G876" s="154" t="str">
        <f t="shared" si="52"/>
        <v>项</v>
      </c>
    </row>
    <row r="877" ht="36" customHeight="1" spans="1:7">
      <c r="A877" s="428" t="s">
        <v>1599</v>
      </c>
      <c r="B877" s="294" t="s">
        <v>1600</v>
      </c>
      <c r="C877" s="429"/>
      <c r="D877" s="432">
        <v>0</v>
      </c>
      <c r="E877" s="292" t="str">
        <f t="shared" si="53"/>
        <v/>
      </c>
      <c r="F877" s="265" t="str">
        <f t="shared" si="51"/>
        <v>否</v>
      </c>
      <c r="G877" s="154" t="str">
        <f t="shared" si="52"/>
        <v>项</v>
      </c>
    </row>
    <row r="878" ht="36" customHeight="1" spans="1:7">
      <c r="A878" s="428" t="s">
        <v>1601</v>
      </c>
      <c r="B878" s="294" t="s">
        <v>1602</v>
      </c>
      <c r="C878" s="429">
        <v>10</v>
      </c>
      <c r="D878" s="432">
        <v>0</v>
      </c>
      <c r="E878" s="292">
        <f t="shared" si="53"/>
        <v>-1</v>
      </c>
      <c r="F878" s="265" t="str">
        <f t="shared" si="51"/>
        <v>是</v>
      </c>
      <c r="G878" s="154" t="str">
        <f t="shared" si="52"/>
        <v>项</v>
      </c>
    </row>
    <row r="879" ht="36" customHeight="1" spans="1:7">
      <c r="A879" s="428" t="s">
        <v>1603</v>
      </c>
      <c r="B879" s="294" t="s">
        <v>1604</v>
      </c>
      <c r="C879" s="429">
        <v>5</v>
      </c>
      <c r="D879" s="429">
        <v>1325</v>
      </c>
      <c r="E879" s="292">
        <f t="shared" si="53"/>
        <v>264</v>
      </c>
      <c r="F879" s="265" t="str">
        <f t="shared" si="51"/>
        <v>是</v>
      </c>
      <c r="G879" s="154" t="str">
        <f t="shared" si="52"/>
        <v>项</v>
      </c>
    </row>
    <row r="880" ht="36" customHeight="1" spans="1:7">
      <c r="A880" s="428" t="s">
        <v>1605</v>
      </c>
      <c r="B880" s="294" t="s">
        <v>1606</v>
      </c>
      <c r="C880" s="429">
        <v>78</v>
      </c>
      <c r="D880" s="429">
        <v>80</v>
      </c>
      <c r="E880" s="292">
        <f t="shared" si="53"/>
        <v>0.026</v>
      </c>
      <c r="F880" s="265" t="str">
        <f t="shared" si="51"/>
        <v>是</v>
      </c>
      <c r="G880" s="154" t="str">
        <f t="shared" si="52"/>
        <v>项</v>
      </c>
    </row>
    <row r="881" ht="36" customHeight="1" spans="1:7">
      <c r="A881" s="428" t="s">
        <v>1607</v>
      </c>
      <c r="B881" s="294" t="s">
        <v>1608</v>
      </c>
      <c r="C881" s="429">
        <v>1037</v>
      </c>
      <c r="D881" s="429">
        <v>707</v>
      </c>
      <c r="E881" s="292">
        <f t="shared" si="53"/>
        <v>-0.318</v>
      </c>
      <c r="F881" s="265" t="str">
        <f t="shared" si="51"/>
        <v>是</v>
      </c>
      <c r="G881" s="154" t="str">
        <f t="shared" si="52"/>
        <v>项</v>
      </c>
    </row>
    <row r="882" ht="36" customHeight="1" spans="1:7">
      <c r="A882" s="428" t="s">
        <v>1609</v>
      </c>
      <c r="B882" s="294" t="s">
        <v>1610</v>
      </c>
      <c r="C882" s="432"/>
      <c r="D882" s="432"/>
      <c r="E882" s="292" t="str">
        <f t="shared" si="53"/>
        <v/>
      </c>
      <c r="F882" s="265" t="str">
        <f t="shared" si="51"/>
        <v>否</v>
      </c>
      <c r="G882" s="154" t="str">
        <f t="shared" si="52"/>
        <v>项</v>
      </c>
    </row>
    <row r="883" ht="36" customHeight="1" spans="1:7">
      <c r="A883" s="428" t="s">
        <v>1611</v>
      </c>
      <c r="B883" s="294" t="s">
        <v>1612</v>
      </c>
      <c r="C883" s="429">
        <v>15</v>
      </c>
      <c r="D883" s="429">
        <v>20</v>
      </c>
      <c r="E883" s="292">
        <f t="shared" si="53"/>
        <v>0.333</v>
      </c>
      <c r="F883" s="265" t="str">
        <f t="shared" si="51"/>
        <v>是</v>
      </c>
      <c r="G883" s="154" t="str">
        <f t="shared" si="52"/>
        <v>项</v>
      </c>
    </row>
    <row r="884" ht="36" customHeight="1" spans="1:7">
      <c r="A884" s="428" t="s">
        <v>1613</v>
      </c>
      <c r="B884" s="294" t="s">
        <v>1614</v>
      </c>
      <c r="C884" s="429">
        <v>20</v>
      </c>
      <c r="D884" s="429">
        <v>66</v>
      </c>
      <c r="E884" s="292">
        <f t="shared" si="53"/>
        <v>2.3</v>
      </c>
      <c r="F884" s="265" t="str">
        <f t="shared" si="51"/>
        <v>是</v>
      </c>
      <c r="G884" s="154" t="str">
        <f t="shared" si="52"/>
        <v>项</v>
      </c>
    </row>
    <row r="885" ht="36" customHeight="1" spans="1:7">
      <c r="A885" s="428" t="s">
        <v>1615</v>
      </c>
      <c r="B885" s="294" t="s">
        <v>1616</v>
      </c>
      <c r="C885" s="429">
        <v>10</v>
      </c>
      <c r="D885" s="429">
        <v>1127</v>
      </c>
      <c r="E885" s="292">
        <f t="shared" si="53"/>
        <v>111.7</v>
      </c>
      <c r="F885" s="265" t="str">
        <f t="shared" si="51"/>
        <v>是</v>
      </c>
      <c r="G885" s="154" t="str">
        <f t="shared" si="52"/>
        <v>项</v>
      </c>
    </row>
    <row r="886" ht="36" customHeight="1" spans="1:7">
      <c r="A886" s="428" t="s">
        <v>1617</v>
      </c>
      <c r="B886" s="294" t="s">
        <v>1618</v>
      </c>
      <c r="C886" s="432"/>
      <c r="D886" s="432"/>
      <c r="E886" s="292" t="str">
        <f t="shared" si="53"/>
        <v/>
      </c>
      <c r="F886" s="265" t="str">
        <f t="shared" si="51"/>
        <v>否</v>
      </c>
      <c r="G886" s="154" t="str">
        <f t="shared" si="52"/>
        <v>项</v>
      </c>
    </row>
    <row r="887" ht="36" customHeight="1" spans="1:7">
      <c r="A887" s="428" t="s">
        <v>1619</v>
      </c>
      <c r="B887" s="294" t="s">
        <v>1620</v>
      </c>
      <c r="C887" s="432">
        <v>0</v>
      </c>
      <c r="D887" s="429">
        <v>26</v>
      </c>
      <c r="E887" s="292" t="str">
        <f t="shared" si="53"/>
        <v/>
      </c>
      <c r="F887" s="265" t="str">
        <f t="shared" si="51"/>
        <v>是</v>
      </c>
      <c r="G887" s="154" t="str">
        <f t="shared" si="52"/>
        <v>项</v>
      </c>
    </row>
    <row r="888" ht="36" customHeight="1" spans="1:7">
      <c r="A888" s="428" t="s">
        <v>1621</v>
      </c>
      <c r="B888" s="294" t="s">
        <v>1622</v>
      </c>
      <c r="C888" s="429">
        <v>8</v>
      </c>
      <c r="D888" s="429">
        <v>9</v>
      </c>
      <c r="E888" s="292">
        <f t="shared" si="53"/>
        <v>0.125</v>
      </c>
      <c r="F888" s="265" t="str">
        <f t="shared" si="51"/>
        <v>是</v>
      </c>
      <c r="G888" s="154" t="str">
        <f t="shared" si="52"/>
        <v>项</v>
      </c>
    </row>
    <row r="889" ht="36" customHeight="1" spans="1:7">
      <c r="A889" s="428" t="s">
        <v>1623</v>
      </c>
      <c r="B889" s="294" t="s">
        <v>1624</v>
      </c>
      <c r="C889" s="429">
        <v>10020</v>
      </c>
      <c r="D889" s="429">
        <v>3658</v>
      </c>
      <c r="E889" s="292">
        <f t="shared" si="53"/>
        <v>-0.635</v>
      </c>
      <c r="F889" s="265" t="str">
        <f t="shared" si="51"/>
        <v>是</v>
      </c>
      <c r="G889" s="154" t="str">
        <f t="shared" si="52"/>
        <v>项</v>
      </c>
    </row>
    <row r="890" ht="36" customHeight="1" spans="1:7">
      <c r="A890" s="428" t="s">
        <v>1625</v>
      </c>
      <c r="B890" s="294" t="s">
        <v>1626</v>
      </c>
      <c r="C890" s="429">
        <v>59</v>
      </c>
      <c r="D890" s="429">
        <v>14</v>
      </c>
      <c r="E890" s="292">
        <f t="shared" si="53"/>
        <v>-0.763</v>
      </c>
      <c r="F890" s="265" t="str">
        <f t="shared" si="51"/>
        <v>是</v>
      </c>
      <c r="G890" s="154" t="str">
        <f t="shared" si="52"/>
        <v>项</v>
      </c>
    </row>
    <row r="891" ht="36" customHeight="1" spans="1:7">
      <c r="A891" s="426" t="s">
        <v>1627</v>
      </c>
      <c r="B891" s="290" t="s">
        <v>1628</v>
      </c>
      <c r="C891" s="427">
        <f>SUM(C892:C916)</f>
        <v>4657</v>
      </c>
      <c r="D891" s="427">
        <f>SUM(D892:D916)</f>
        <v>5059</v>
      </c>
      <c r="E891" s="292">
        <f t="shared" si="53"/>
        <v>0.086</v>
      </c>
      <c r="F891" s="265" t="str">
        <f t="shared" si="51"/>
        <v>是</v>
      </c>
      <c r="G891" s="154" t="str">
        <f t="shared" si="52"/>
        <v>款</v>
      </c>
    </row>
    <row r="892" ht="36" customHeight="1" spans="1:7">
      <c r="A892" s="428" t="s">
        <v>1629</v>
      </c>
      <c r="B892" s="294" t="s">
        <v>140</v>
      </c>
      <c r="C892" s="429">
        <v>691</v>
      </c>
      <c r="D892" s="429">
        <v>1027</v>
      </c>
      <c r="E892" s="292">
        <f t="shared" si="53"/>
        <v>0.486</v>
      </c>
      <c r="F892" s="265" t="str">
        <f t="shared" si="51"/>
        <v>是</v>
      </c>
      <c r="G892" s="154" t="str">
        <f t="shared" si="52"/>
        <v>项</v>
      </c>
    </row>
    <row r="893" ht="36" customHeight="1" spans="1:7">
      <c r="A893" s="428" t="s">
        <v>1630</v>
      </c>
      <c r="B893" s="294" t="s">
        <v>142</v>
      </c>
      <c r="C893" s="429">
        <v>2</v>
      </c>
      <c r="D893" s="432"/>
      <c r="E893" s="292">
        <f t="shared" si="53"/>
        <v>-1</v>
      </c>
      <c r="F893" s="265" t="str">
        <f t="shared" si="51"/>
        <v>是</v>
      </c>
      <c r="G893" s="154" t="str">
        <f t="shared" si="52"/>
        <v>项</v>
      </c>
    </row>
    <row r="894" ht="36" customHeight="1" spans="1:7">
      <c r="A894" s="428" t="s">
        <v>1631</v>
      </c>
      <c r="B894" s="294" t="s">
        <v>144</v>
      </c>
      <c r="C894" s="429"/>
      <c r="D894" s="432"/>
      <c r="E894" s="292" t="str">
        <f t="shared" si="53"/>
        <v/>
      </c>
      <c r="F894" s="265" t="str">
        <f t="shared" si="51"/>
        <v>否</v>
      </c>
      <c r="G894" s="154" t="str">
        <f t="shared" si="52"/>
        <v>项</v>
      </c>
    </row>
    <row r="895" ht="36" customHeight="1" spans="1:7">
      <c r="A895" s="428" t="s">
        <v>1632</v>
      </c>
      <c r="B895" s="294" t="s">
        <v>1633</v>
      </c>
      <c r="C895" s="429">
        <v>1901</v>
      </c>
      <c r="D895" s="429">
        <v>1853</v>
      </c>
      <c r="E895" s="292">
        <f t="shared" si="53"/>
        <v>-0.025</v>
      </c>
      <c r="F895" s="265" t="str">
        <f t="shared" si="51"/>
        <v>是</v>
      </c>
      <c r="G895" s="154" t="str">
        <f t="shared" si="52"/>
        <v>项</v>
      </c>
    </row>
    <row r="896" ht="36" customHeight="1" spans="1:7">
      <c r="A896" s="428" t="s">
        <v>1634</v>
      </c>
      <c r="B896" s="294" t="s">
        <v>1635</v>
      </c>
      <c r="C896" s="429">
        <v>15</v>
      </c>
      <c r="D896" s="429">
        <v>50</v>
      </c>
      <c r="E896" s="292">
        <f t="shared" si="53"/>
        <v>2.333</v>
      </c>
      <c r="F896" s="265" t="str">
        <f t="shared" si="51"/>
        <v>是</v>
      </c>
      <c r="G896" s="154" t="str">
        <f t="shared" si="52"/>
        <v>项</v>
      </c>
    </row>
    <row r="897" ht="36" customHeight="1" spans="1:7">
      <c r="A897" s="428" t="s">
        <v>1636</v>
      </c>
      <c r="B897" s="294" t="s">
        <v>1637</v>
      </c>
      <c r="C897" s="429"/>
      <c r="D897" s="429">
        <v>6</v>
      </c>
      <c r="E897" s="292" t="str">
        <f t="shared" si="53"/>
        <v/>
      </c>
      <c r="F897" s="265" t="str">
        <f t="shared" si="51"/>
        <v>是</v>
      </c>
      <c r="G897" s="154" t="str">
        <f t="shared" si="52"/>
        <v>项</v>
      </c>
    </row>
    <row r="898" ht="36" customHeight="1" spans="1:7">
      <c r="A898" s="428" t="s">
        <v>1638</v>
      </c>
      <c r="B898" s="294" t="s">
        <v>1639</v>
      </c>
      <c r="C898" s="429">
        <v>326</v>
      </c>
      <c r="D898" s="429">
        <v>65</v>
      </c>
      <c r="E898" s="292">
        <f t="shared" si="53"/>
        <v>-0.801</v>
      </c>
      <c r="F898" s="265" t="str">
        <f t="shared" si="51"/>
        <v>是</v>
      </c>
      <c r="G898" s="154" t="str">
        <f t="shared" si="52"/>
        <v>项</v>
      </c>
    </row>
    <row r="899" ht="36" customHeight="1" spans="1:7">
      <c r="A899" s="428" t="s">
        <v>1640</v>
      </c>
      <c r="B899" s="294" t="s">
        <v>1641</v>
      </c>
      <c r="C899" s="429">
        <v>1456</v>
      </c>
      <c r="D899" s="429">
        <v>1595</v>
      </c>
      <c r="E899" s="292">
        <f t="shared" si="53"/>
        <v>0.095</v>
      </c>
      <c r="F899" s="265" t="str">
        <f t="shared" si="51"/>
        <v>是</v>
      </c>
      <c r="G899" s="154" t="str">
        <f t="shared" si="52"/>
        <v>项</v>
      </c>
    </row>
    <row r="900" ht="36" customHeight="1" spans="1:7">
      <c r="A900" s="428" t="s">
        <v>1642</v>
      </c>
      <c r="B900" s="294" t="s">
        <v>1643</v>
      </c>
      <c r="C900" s="432"/>
      <c r="D900" s="432"/>
      <c r="E900" s="292" t="str">
        <f t="shared" si="53"/>
        <v/>
      </c>
      <c r="F900" s="265" t="str">
        <f t="shared" si="51"/>
        <v>否</v>
      </c>
      <c r="G900" s="154" t="str">
        <f t="shared" si="52"/>
        <v>项</v>
      </c>
    </row>
    <row r="901" ht="36" customHeight="1" spans="1:7">
      <c r="A901" s="428" t="s">
        <v>1644</v>
      </c>
      <c r="B901" s="294" t="s">
        <v>1645</v>
      </c>
      <c r="C901" s="432"/>
      <c r="D901" s="432"/>
      <c r="E901" s="292" t="str">
        <f t="shared" si="53"/>
        <v/>
      </c>
      <c r="F901" s="265" t="str">
        <f t="shared" si="51"/>
        <v>否</v>
      </c>
      <c r="G901" s="154" t="str">
        <f t="shared" si="52"/>
        <v>项</v>
      </c>
    </row>
    <row r="902" ht="36" customHeight="1" spans="1:7">
      <c r="A902" s="428" t="s">
        <v>1646</v>
      </c>
      <c r="B902" s="294" t="s">
        <v>1647</v>
      </c>
      <c r="C902" s="432"/>
      <c r="D902" s="432"/>
      <c r="E902" s="292" t="str">
        <f t="shared" si="53"/>
        <v/>
      </c>
      <c r="F902" s="265" t="str">
        <f t="shared" si="51"/>
        <v>否</v>
      </c>
      <c r="G902" s="154" t="str">
        <f t="shared" si="52"/>
        <v>项</v>
      </c>
    </row>
    <row r="903" ht="36" customHeight="1" spans="1:7">
      <c r="A903" s="428" t="s">
        <v>1648</v>
      </c>
      <c r="B903" s="294" t="s">
        <v>1649</v>
      </c>
      <c r="C903" s="432"/>
      <c r="D903" s="432"/>
      <c r="E903" s="292" t="str">
        <f t="shared" si="53"/>
        <v/>
      </c>
      <c r="F903" s="265" t="str">
        <f t="shared" si="51"/>
        <v>否</v>
      </c>
      <c r="G903" s="154" t="str">
        <f t="shared" si="52"/>
        <v>项</v>
      </c>
    </row>
    <row r="904" ht="36" customHeight="1" spans="1:7">
      <c r="A904" s="428" t="s">
        <v>1650</v>
      </c>
      <c r="B904" s="294" t="s">
        <v>1651</v>
      </c>
      <c r="C904" s="432"/>
      <c r="D904" s="432"/>
      <c r="E904" s="292" t="str">
        <f t="shared" si="53"/>
        <v/>
      </c>
      <c r="F904" s="265" t="str">
        <f t="shared" si="51"/>
        <v>否</v>
      </c>
      <c r="G904" s="154" t="str">
        <f t="shared" si="52"/>
        <v>项</v>
      </c>
    </row>
    <row r="905" ht="36" customHeight="1" spans="1:7">
      <c r="A905" s="428" t="s">
        <v>1652</v>
      </c>
      <c r="B905" s="294" t="s">
        <v>1653</v>
      </c>
      <c r="C905" s="432"/>
      <c r="D905" s="432"/>
      <c r="E905" s="292" t="str">
        <f t="shared" si="53"/>
        <v/>
      </c>
      <c r="F905" s="265" t="str">
        <f t="shared" si="51"/>
        <v>否</v>
      </c>
      <c r="G905" s="154" t="str">
        <f t="shared" si="52"/>
        <v>项</v>
      </c>
    </row>
    <row r="906" ht="36" customHeight="1" spans="1:7">
      <c r="A906" s="428" t="s">
        <v>1654</v>
      </c>
      <c r="B906" s="294" t="s">
        <v>1655</v>
      </c>
      <c r="C906" s="432"/>
      <c r="D906" s="432"/>
      <c r="E906" s="292" t="str">
        <f t="shared" si="53"/>
        <v/>
      </c>
      <c r="F906" s="265" t="str">
        <f t="shared" si="51"/>
        <v>否</v>
      </c>
      <c r="G906" s="154" t="str">
        <f t="shared" si="52"/>
        <v>项</v>
      </c>
    </row>
    <row r="907" ht="36" customHeight="1" spans="1:7">
      <c r="A907" s="428" t="s">
        <v>1656</v>
      </c>
      <c r="B907" s="294" t="s">
        <v>1657</v>
      </c>
      <c r="C907" s="432"/>
      <c r="D907" s="432"/>
      <c r="E907" s="292" t="str">
        <f t="shared" si="53"/>
        <v/>
      </c>
      <c r="F907" s="265" t="str">
        <f t="shared" si="51"/>
        <v>否</v>
      </c>
      <c r="G907" s="154" t="str">
        <f t="shared" si="52"/>
        <v>项</v>
      </c>
    </row>
    <row r="908" ht="36" customHeight="1" spans="1:7">
      <c r="A908" s="428" t="s">
        <v>1658</v>
      </c>
      <c r="B908" s="294" t="s">
        <v>1659</v>
      </c>
      <c r="C908" s="432">
        <v>0</v>
      </c>
      <c r="D908" s="432">
        <v>0</v>
      </c>
      <c r="E908" s="292" t="str">
        <f t="shared" si="53"/>
        <v/>
      </c>
      <c r="F908" s="265" t="str">
        <f t="shared" si="51"/>
        <v>否</v>
      </c>
      <c r="G908" s="154" t="str">
        <f t="shared" si="52"/>
        <v>项</v>
      </c>
    </row>
    <row r="909" ht="36" customHeight="1" spans="1:7">
      <c r="A909" s="428" t="s">
        <v>1660</v>
      </c>
      <c r="B909" s="294" t="s">
        <v>1661</v>
      </c>
      <c r="C909" s="432">
        <v>0</v>
      </c>
      <c r="D909" s="432">
        <v>0</v>
      </c>
      <c r="E909" s="292" t="str">
        <f t="shared" si="53"/>
        <v/>
      </c>
      <c r="F909" s="265" t="str">
        <f t="shared" si="51"/>
        <v>否</v>
      </c>
      <c r="G909" s="154" t="str">
        <f t="shared" si="52"/>
        <v>项</v>
      </c>
    </row>
    <row r="910" ht="36" customHeight="1" spans="1:7">
      <c r="A910" s="428" t="s">
        <v>1662</v>
      </c>
      <c r="B910" s="294" t="s">
        <v>1663</v>
      </c>
      <c r="C910" s="432">
        <v>0</v>
      </c>
      <c r="D910" s="432">
        <v>0</v>
      </c>
      <c r="E910" s="292" t="str">
        <f t="shared" si="53"/>
        <v/>
      </c>
      <c r="F910" s="265" t="str">
        <f t="shared" si="51"/>
        <v>否</v>
      </c>
      <c r="G910" s="154" t="str">
        <f t="shared" si="52"/>
        <v>项</v>
      </c>
    </row>
    <row r="911" ht="36" customHeight="1" spans="1:7">
      <c r="A911" s="428" t="s">
        <v>1664</v>
      </c>
      <c r="B911" s="294" t="s">
        <v>1665</v>
      </c>
      <c r="C911" s="429">
        <v>10</v>
      </c>
      <c r="D911" s="429">
        <v>90</v>
      </c>
      <c r="E911" s="292">
        <f t="shared" si="53"/>
        <v>8</v>
      </c>
      <c r="F911" s="265" t="str">
        <f t="shared" si="51"/>
        <v>是</v>
      </c>
      <c r="G911" s="154" t="str">
        <f t="shared" si="52"/>
        <v>项</v>
      </c>
    </row>
    <row r="912" ht="36" customHeight="1" spans="1:7">
      <c r="A912" s="428" t="s">
        <v>1666</v>
      </c>
      <c r="B912" s="294" t="s">
        <v>1667</v>
      </c>
      <c r="C912" s="432">
        <v>0</v>
      </c>
      <c r="D912" s="432">
        <v>0</v>
      </c>
      <c r="E912" s="292" t="str">
        <f t="shared" si="53"/>
        <v/>
      </c>
      <c r="F912" s="265" t="str">
        <f t="shared" si="51"/>
        <v>否</v>
      </c>
      <c r="G912" s="154" t="str">
        <f t="shared" si="52"/>
        <v>项</v>
      </c>
    </row>
    <row r="913" ht="36" customHeight="1" spans="1:7">
      <c r="A913" s="428" t="s">
        <v>1668</v>
      </c>
      <c r="B913" s="294" t="s">
        <v>1669</v>
      </c>
      <c r="C913" s="432"/>
      <c r="D913" s="432"/>
      <c r="E913" s="292" t="str">
        <f t="shared" si="53"/>
        <v/>
      </c>
      <c r="F913" s="265" t="str">
        <f t="shared" si="51"/>
        <v>否</v>
      </c>
      <c r="G913" s="154" t="str">
        <f t="shared" si="52"/>
        <v>项</v>
      </c>
    </row>
    <row r="914" ht="36" customHeight="1" spans="1:7">
      <c r="A914" s="428" t="s">
        <v>1670</v>
      </c>
      <c r="B914" s="294" t="s">
        <v>1598</v>
      </c>
      <c r="C914" s="432"/>
      <c r="D914" s="429">
        <v>27</v>
      </c>
      <c r="E914" s="292" t="str">
        <f t="shared" si="53"/>
        <v/>
      </c>
      <c r="F914" s="265" t="str">
        <f t="shared" si="51"/>
        <v>是</v>
      </c>
      <c r="G914" s="154" t="str">
        <f t="shared" si="52"/>
        <v>项</v>
      </c>
    </row>
    <row r="915" ht="36" customHeight="1" spans="1:6">
      <c r="A915" s="428" t="s">
        <v>1671</v>
      </c>
      <c r="B915" s="294" t="s">
        <v>1672</v>
      </c>
      <c r="C915" s="429">
        <v>120</v>
      </c>
      <c r="D915" s="429">
        <v>282</v>
      </c>
      <c r="E915" s="292"/>
      <c r="F915" s="265"/>
    </row>
    <row r="916" ht="36" customHeight="1" spans="1:7">
      <c r="A916" s="428" t="s">
        <v>1673</v>
      </c>
      <c r="B916" s="294" t="s">
        <v>1674</v>
      </c>
      <c r="C916" s="429">
        <v>136</v>
      </c>
      <c r="D916" s="429">
        <v>64</v>
      </c>
      <c r="E916" s="292">
        <f t="shared" ref="E916:E921" si="54">IF(C916&gt;0,D916/C916-1,IF(C916&lt;0,-(D916/C916-1),""))</f>
        <v>-0.529</v>
      </c>
      <c r="F916" s="265" t="str">
        <f>IF(LEN(A916)=3,"是",IF(B916&lt;&gt;"",IF(SUM(C916:D916)&lt;&gt;0,"是","否"),"是"))</f>
        <v>是</v>
      </c>
      <c r="G916" s="154" t="str">
        <f>IF(LEN(A916)=3,"类",IF(LEN(A916)=5,"款","项"))</f>
        <v>项</v>
      </c>
    </row>
    <row r="917" ht="36" customHeight="1" spans="1:7">
      <c r="A917" s="426" t="s">
        <v>1675</v>
      </c>
      <c r="B917" s="290" t="s">
        <v>1676</v>
      </c>
      <c r="C917" s="427">
        <f>SUM(C918:C944)</f>
        <v>11992</v>
      </c>
      <c r="D917" s="427">
        <f>SUM(D918:D944)</f>
        <v>9214</v>
      </c>
      <c r="E917" s="292">
        <f t="shared" si="54"/>
        <v>-0.232</v>
      </c>
      <c r="F917" s="265" t="str">
        <f>IF(LEN(A917)=3,"是",IF(B917&lt;&gt;"",IF(SUM(C917:D917)&lt;&gt;0,"是","否"),"是"))</f>
        <v>是</v>
      </c>
      <c r="G917" s="154" t="str">
        <f>IF(LEN(A917)=3,"类",IF(LEN(A917)=5,"款","项"))</f>
        <v>款</v>
      </c>
    </row>
    <row r="918" ht="36" customHeight="1" spans="1:7">
      <c r="A918" s="428" t="s">
        <v>1677</v>
      </c>
      <c r="B918" s="294" t="s">
        <v>140</v>
      </c>
      <c r="C918" s="429">
        <v>249</v>
      </c>
      <c r="D918" s="429">
        <v>239</v>
      </c>
      <c r="E918" s="292">
        <f t="shared" si="54"/>
        <v>-0.04</v>
      </c>
      <c r="F918" s="265" t="str">
        <f t="shared" ref="F918:F981" si="55">IF(LEN(A918)=3,"是",IF(B918&lt;&gt;"",IF(SUM(C918:D918)&lt;&gt;0,"是","否"),"是"))</f>
        <v>是</v>
      </c>
      <c r="G918" s="154" t="str">
        <f t="shared" ref="G918:G981" si="56">IF(LEN(A918)=3,"类",IF(LEN(A918)=5,"款","项"))</f>
        <v>项</v>
      </c>
    </row>
    <row r="919" ht="36" customHeight="1" spans="1:7">
      <c r="A919" s="428" t="s">
        <v>1678</v>
      </c>
      <c r="B919" s="294" t="s">
        <v>142</v>
      </c>
      <c r="C919" s="429"/>
      <c r="D919" s="429"/>
      <c r="E919" s="292" t="str">
        <f t="shared" si="54"/>
        <v/>
      </c>
      <c r="F919" s="265" t="str">
        <f t="shared" si="55"/>
        <v>否</v>
      </c>
      <c r="G919" s="154" t="str">
        <f t="shared" si="56"/>
        <v>项</v>
      </c>
    </row>
    <row r="920" ht="36" customHeight="1" spans="1:7">
      <c r="A920" s="428" t="s">
        <v>1679</v>
      </c>
      <c r="B920" s="294" t="s">
        <v>144</v>
      </c>
      <c r="C920" s="429"/>
      <c r="D920" s="429"/>
      <c r="E920" s="292" t="str">
        <f t="shared" si="54"/>
        <v/>
      </c>
      <c r="F920" s="265" t="str">
        <f t="shared" si="55"/>
        <v>否</v>
      </c>
      <c r="G920" s="154" t="str">
        <f t="shared" si="56"/>
        <v>项</v>
      </c>
    </row>
    <row r="921" ht="36" customHeight="1" spans="1:7">
      <c r="A921" s="428" t="s">
        <v>1680</v>
      </c>
      <c r="B921" s="294" t="s">
        <v>1681</v>
      </c>
      <c r="C921" s="429"/>
      <c r="D921" s="429"/>
      <c r="E921" s="292" t="str">
        <f t="shared" si="54"/>
        <v/>
      </c>
      <c r="F921" s="265" t="str">
        <f t="shared" si="55"/>
        <v>否</v>
      </c>
      <c r="G921" s="154" t="str">
        <f t="shared" si="56"/>
        <v>项</v>
      </c>
    </row>
    <row r="922" ht="36" customHeight="1" spans="1:7">
      <c r="A922" s="428" t="s">
        <v>1682</v>
      </c>
      <c r="B922" s="294" t="s">
        <v>1683</v>
      </c>
      <c r="C922" s="429">
        <v>8136</v>
      </c>
      <c r="D922" s="429">
        <v>4500</v>
      </c>
      <c r="E922" s="292">
        <f t="shared" ref="E922:E985" si="57">IF(C922&gt;0,D922/C922-1,IF(C922&lt;0,-(D922/C922-1),""))</f>
        <v>-0.447</v>
      </c>
      <c r="F922" s="265" t="str">
        <f t="shared" si="55"/>
        <v>是</v>
      </c>
      <c r="G922" s="154" t="str">
        <f t="shared" si="56"/>
        <v>项</v>
      </c>
    </row>
    <row r="923" ht="36" customHeight="1" spans="1:7">
      <c r="A923" s="428" t="s">
        <v>1684</v>
      </c>
      <c r="B923" s="294" t="s">
        <v>1685</v>
      </c>
      <c r="C923" s="429">
        <v>1536</v>
      </c>
      <c r="D923" s="429">
        <v>1927</v>
      </c>
      <c r="E923" s="292">
        <f t="shared" si="57"/>
        <v>0.255</v>
      </c>
      <c r="F923" s="265" t="str">
        <f t="shared" si="55"/>
        <v>是</v>
      </c>
      <c r="G923" s="154" t="str">
        <f t="shared" si="56"/>
        <v>项</v>
      </c>
    </row>
    <row r="924" ht="36" customHeight="1" spans="1:7">
      <c r="A924" s="428" t="s">
        <v>1686</v>
      </c>
      <c r="B924" s="294" t="s">
        <v>1687</v>
      </c>
      <c r="C924" s="429"/>
      <c r="D924" s="429"/>
      <c r="E924" s="292" t="str">
        <f t="shared" si="57"/>
        <v/>
      </c>
      <c r="F924" s="265" t="str">
        <f t="shared" si="55"/>
        <v>否</v>
      </c>
      <c r="G924" s="154" t="str">
        <f t="shared" si="56"/>
        <v>项</v>
      </c>
    </row>
    <row r="925" ht="36" customHeight="1" spans="1:7">
      <c r="A925" s="428" t="s">
        <v>1688</v>
      </c>
      <c r="B925" s="294" t="s">
        <v>1689</v>
      </c>
      <c r="C925" s="429">
        <v>5</v>
      </c>
      <c r="D925" s="429">
        <v>530</v>
      </c>
      <c r="E925" s="292">
        <f t="shared" si="57"/>
        <v>105</v>
      </c>
      <c r="F925" s="265" t="str">
        <f t="shared" si="55"/>
        <v>是</v>
      </c>
      <c r="G925" s="154" t="str">
        <f t="shared" si="56"/>
        <v>项</v>
      </c>
    </row>
    <row r="926" ht="36" customHeight="1" spans="1:7">
      <c r="A926" s="428" t="s">
        <v>1690</v>
      </c>
      <c r="B926" s="294" t="s">
        <v>1691</v>
      </c>
      <c r="C926" s="429"/>
      <c r="D926" s="429"/>
      <c r="E926" s="292" t="str">
        <f t="shared" si="57"/>
        <v/>
      </c>
      <c r="F926" s="265" t="str">
        <f t="shared" si="55"/>
        <v>否</v>
      </c>
      <c r="G926" s="154" t="str">
        <f t="shared" si="56"/>
        <v>项</v>
      </c>
    </row>
    <row r="927" ht="36" customHeight="1" spans="1:7">
      <c r="A927" s="428" t="s">
        <v>1692</v>
      </c>
      <c r="B927" s="294" t="s">
        <v>1693</v>
      </c>
      <c r="C927" s="429"/>
      <c r="D927" s="429">
        <v>800</v>
      </c>
      <c r="E927" s="292" t="str">
        <f t="shared" si="57"/>
        <v/>
      </c>
      <c r="F927" s="265" t="str">
        <f t="shared" si="55"/>
        <v>是</v>
      </c>
      <c r="G927" s="154" t="str">
        <f t="shared" si="56"/>
        <v>项</v>
      </c>
    </row>
    <row r="928" ht="36" customHeight="1" spans="1:7">
      <c r="A928" s="428" t="s">
        <v>1694</v>
      </c>
      <c r="B928" s="294" t="s">
        <v>1695</v>
      </c>
      <c r="C928" s="429">
        <v>6</v>
      </c>
      <c r="D928" s="429">
        <v>60</v>
      </c>
      <c r="E928" s="292">
        <f t="shared" si="57"/>
        <v>9</v>
      </c>
      <c r="F928" s="265" t="str">
        <f t="shared" si="55"/>
        <v>是</v>
      </c>
      <c r="G928" s="154" t="str">
        <f t="shared" si="56"/>
        <v>项</v>
      </c>
    </row>
    <row r="929" ht="36" customHeight="1" spans="1:7">
      <c r="A929" s="428" t="s">
        <v>1696</v>
      </c>
      <c r="B929" s="294" t="s">
        <v>1697</v>
      </c>
      <c r="C929" s="429"/>
      <c r="D929" s="432"/>
      <c r="E929" s="292" t="str">
        <f t="shared" si="57"/>
        <v/>
      </c>
      <c r="F929" s="265" t="str">
        <f t="shared" si="55"/>
        <v>否</v>
      </c>
      <c r="G929" s="154" t="str">
        <f t="shared" si="56"/>
        <v>项</v>
      </c>
    </row>
    <row r="930" ht="36" customHeight="1" spans="1:7">
      <c r="A930" s="428" t="s">
        <v>1698</v>
      </c>
      <c r="B930" s="294" t="s">
        <v>1699</v>
      </c>
      <c r="C930" s="429"/>
      <c r="D930" s="432"/>
      <c r="E930" s="292" t="str">
        <f t="shared" si="57"/>
        <v/>
      </c>
      <c r="F930" s="265" t="str">
        <f t="shared" si="55"/>
        <v>否</v>
      </c>
      <c r="G930" s="154" t="str">
        <f t="shared" si="56"/>
        <v>项</v>
      </c>
    </row>
    <row r="931" ht="36" customHeight="1" spans="1:7">
      <c r="A931" s="428" t="s">
        <v>1700</v>
      </c>
      <c r="B931" s="294" t="s">
        <v>1701</v>
      </c>
      <c r="C931" s="429">
        <v>103</v>
      </c>
      <c r="D931" s="429">
        <v>67</v>
      </c>
      <c r="E931" s="292">
        <f t="shared" si="57"/>
        <v>-0.35</v>
      </c>
      <c r="F931" s="265" t="str">
        <f t="shared" si="55"/>
        <v>是</v>
      </c>
      <c r="G931" s="154" t="str">
        <f t="shared" si="56"/>
        <v>项</v>
      </c>
    </row>
    <row r="932" ht="36" customHeight="1" spans="1:7">
      <c r="A932" s="428" t="s">
        <v>1702</v>
      </c>
      <c r="B932" s="294" t="s">
        <v>1703</v>
      </c>
      <c r="C932" s="429">
        <v>46</v>
      </c>
      <c r="D932" s="429">
        <v>931</v>
      </c>
      <c r="E932" s="292">
        <f t="shared" si="57"/>
        <v>19.239</v>
      </c>
      <c r="F932" s="265" t="str">
        <f t="shared" si="55"/>
        <v>是</v>
      </c>
      <c r="G932" s="154" t="str">
        <f t="shared" si="56"/>
        <v>项</v>
      </c>
    </row>
    <row r="933" ht="36" customHeight="1" spans="1:7">
      <c r="A933" s="428" t="s">
        <v>1704</v>
      </c>
      <c r="B933" s="294" t="s">
        <v>1705</v>
      </c>
      <c r="C933" s="429">
        <v>1899</v>
      </c>
      <c r="D933" s="429">
        <v>160</v>
      </c>
      <c r="E933" s="292">
        <f t="shared" si="57"/>
        <v>-0.916</v>
      </c>
      <c r="F933" s="265" t="str">
        <f t="shared" si="55"/>
        <v>是</v>
      </c>
      <c r="G933" s="154" t="str">
        <f t="shared" si="56"/>
        <v>项</v>
      </c>
    </row>
    <row r="934" ht="36" customHeight="1" spans="1:7">
      <c r="A934" s="428" t="s">
        <v>1706</v>
      </c>
      <c r="B934" s="294" t="s">
        <v>1707</v>
      </c>
      <c r="C934" s="429"/>
      <c r="D934" s="432">
        <v>0</v>
      </c>
      <c r="E934" s="292" t="str">
        <f t="shared" si="57"/>
        <v/>
      </c>
      <c r="F934" s="265" t="str">
        <f t="shared" si="55"/>
        <v>否</v>
      </c>
      <c r="G934" s="154" t="str">
        <f t="shared" si="56"/>
        <v>项</v>
      </c>
    </row>
    <row r="935" ht="36" customHeight="1" spans="1:7">
      <c r="A935" s="428" t="s">
        <v>1708</v>
      </c>
      <c r="B935" s="294" t="s">
        <v>1709</v>
      </c>
      <c r="C935" s="429"/>
      <c r="D935" s="432">
        <v>0</v>
      </c>
      <c r="E935" s="292" t="str">
        <f t="shared" si="57"/>
        <v/>
      </c>
      <c r="F935" s="265" t="str">
        <f t="shared" si="55"/>
        <v>否</v>
      </c>
      <c r="G935" s="154" t="str">
        <f t="shared" si="56"/>
        <v>项</v>
      </c>
    </row>
    <row r="936" ht="36" customHeight="1" spans="1:7">
      <c r="A936" s="428" t="s">
        <v>1710</v>
      </c>
      <c r="B936" s="294" t="s">
        <v>1711</v>
      </c>
      <c r="C936" s="429"/>
      <c r="D936" s="432">
        <v>0</v>
      </c>
      <c r="E936" s="292" t="str">
        <f t="shared" si="57"/>
        <v/>
      </c>
      <c r="F936" s="265" t="str">
        <f t="shared" si="55"/>
        <v>否</v>
      </c>
      <c r="G936" s="154" t="str">
        <f t="shared" si="56"/>
        <v>项</v>
      </c>
    </row>
    <row r="937" ht="36" customHeight="1" spans="1:7">
      <c r="A937" s="428" t="s">
        <v>1712</v>
      </c>
      <c r="B937" s="294" t="s">
        <v>1713</v>
      </c>
      <c r="C937" s="432">
        <v>0</v>
      </c>
      <c r="D937" s="432">
        <v>0</v>
      </c>
      <c r="E937" s="292" t="str">
        <f t="shared" si="57"/>
        <v/>
      </c>
      <c r="F937" s="265" t="str">
        <f t="shared" si="55"/>
        <v>否</v>
      </c>
      <c r="G937" s="154" t="str">
        <f t="shared" si="56"/>
        <v>项</v>
      </c>
    </row>
    <row r="938" ht="36" customHeight="1" spans="1:7">
      <c r="A938" s="428" t="s">
        <v>1714</v>
      </c>
      <c r="B938" s="294" t="s">
        <v>1715</v>
      </c>
      <c r="C938" s="432">
        <v>0</v>
      </c>
      <c r="D938" s="432">
        <v>0</v>
      </c>
      <c r="E938" s="292" t="str">
        <f t="shared" si="57"/>
        <v/>
      </c>
      <c r="F938" s="265" t="str">
        <f t="shared" si="55"/>
        <v>否</v>
      </c>
      <c r="G938" s="154" t="str">
        <f t="shared" si="56"/>
        <v>项</v>
      </c>
    </row>
    <row r="939" ht="36" customHeight="1" spans="1:7">
      <c r="A939" s="428" t="s">
        <v>1716</v>
      </c>
      <c r="B939" s="294" t="s">
        <v>1657</v>
      </c>
      <c r="C939" s="432">
        <v>0</v>
      </c>
      <c r="D939" s="432">
        <v>0</v>
      </c>
      <c r="E939" s="292" t="str">
        <f t="shared" si="57"/>
        <v/>
      </c>
      <c r="F939" s="265" t="str">
        <f t="shared" si="55"/>
        <v>否</v>
      </c>
      <c r="G939" s="154" t="str">
        <f t="shared" si="56"/>
        <v>项</v>
      </c>
    </row>
    <row r="940" ht="36" customHeight="1" spans="1:7">
      <c r="A940" s="428" t="s">
        <v>1717</v>
      </c>
      <c r="B940" s="294" t="s">
        <v>1718</v>
      </c>
      <c r="C940" s="432"/>
      <c r="D940" s="432"/>
      <c r="E940" s="292" t="str">
        <f t="shared" si="57"/>
        <v/>
      </c>
      <c r="F940" s="265" t="str">
        <f t="shared" si="55"/>
        <v>否</v>
      </c>
      <c r="G940" s="154" t="str">
        <f t="shared" si="56"/>
        <v>项</v>
      </c>
    </row>
    <row r="941" ht="36" customHeight="1" spans="1:7">
      <c r="A941" s="428" t="s">
        <v>1719</v>
      </c>
      <c r="B941" s="294" t="s">
        <v>1720</v>
      </c>
      <c r="C941" s="429">
        <v>2</v>
      </c>
      <c r="D941" s="432">
        <v>0</v>
      </c>
      <c r="E941" s="292">
        <f t="shared" si="57"/>
        <v>-1</v>
      </c>
      <c r="F941" s="265" t="str">
        <f t="shared" si="55"/>
        <v>是</v>
      </c>
      <c r="G941" s="154" t="str">
        <f t="shared" si="56"/>
        <v>项</v>
      </c>
    </row>
    <row r="942" ht="36" customHeight="1" spans="1:7">
      <c r="A942" s="428" t="s">
        <v>1721</v>
      </c>
      <c r="B942" s="294" t="s">
        <v>1722</v>
      </c>
      <c r="C942" s="429"/>
      <c r="D942" s="432">
        <v>0</v>
      </c>
      <c r="E942" s="292" t="str">
        <f t="shared" si="57"/>
        <v/>
      </c>
      <c r="F942" s="265" t="str">
        <f t="shared" si="55"/>
        <v>否</v>
      </c>
      <c r="G942" s="154" t="str">
        <f t="shared" si="56"/>
        <v>项</v>
      </c>
    </row>
    <row r="943" ht="36" customHeight="1" spans="1:7">
      <c r="A943" s="428" t="s">
        <v>1723</v>
      </c>
      <c r="B943" s="294" t="s">
        <v>1724</v>
      </c>
      <c r="C943" s="429"/>
      <c r="D943" s="432">
        <v>0</v>
      </c>
      <c r="E943" s="292" t="str">
        <f t="shared" si="57"/>
        <v/>
      </c>
      <c r="F943" s="265" t="str">
        <f t="shared" si="55"/>
        <v>否</v>
      </c>
      <c r="G943" s="154" t="str">
        <f t="shared" si="56"/>
        <v>项</v>
      </c>
    </row>
    <row r="944" ht="36" customHeight="1" spans="1:7">
      <c r="A944" s="428" t="s">
        <v>1725</v>
      </c>
      <c r="B944" s="294" t="s">
        <v>1726</v>
      </c>
      <c r="C944" s="429">
        <v>10</v>
      </c>
      <c r="D944" s="432"/>
      <c r="E944" s="292">
        <f t="shared" si="57"/>
        <v>-1</v>
      </c>
      <c r="F944" s="265" t="str">
        <f t="shared" si="55"/>
        <v>是</v>
      </c>
      <c r="G944" s="154" t="str">
        <f t="shared" si="56"/>
        <v>项</v>
      </c>
    </row>
    <row r="945" ht="36" customHeight="1" spans="1:7">
      <c r="A945" s="426" t="s">
        <v>1727</v>
      </c>
      <c r="B945" s="290" t="s">
        <v>1728</v>
      </c>
      <c r="C945" s="427">
        <f>SUM(C946:C955)</f>
        <v>3373</v>
      </c>
      <c r="D945" s="427">
        <f>SUM(D946:D955)</f>
        <v>8942</v>
      </c>
      <c r="E945" s="292">
        <f t="shared" si="57"/>
        <v>1.651</v>
      </c>
      <c r="F945" s="265" t="str">
        <f t="shared" si="55"/>
        <v>是</v>
      </c>
      <c r="G945" s="154" t="str">
        <f t="shared" si="56"/>
        <v>款</v>
      </c>
    </row>
    <row r="946" ht="36" customHeight="1" spans="1:7">
      <c r="A946" s="428" t="s">
        <v>1729</v>
      </c>
      <c r="B946" s="294" t="s">
        <v>140</v>
      </c>
      <c r="C946" s="429">
        <v>172</v>
      </c>
      <c r="D946" s="432"/>
      <c r="E946" s="292">
        <f t="shared" si="57"/>
        <v>-1</v>
      </c>
      <c r="F946" s="265" t="str">
        <f t="shared" si="55"/>
        <v>是</v>
      </c>
      <c r="G946" s="154" t="str">
        <f t="shared" si="56"/>
        <v>项</v>
      </c>
    </row>
    <row r="947" ht="36" customHeight="1" spans="1:7">
      <c r="A947" s="428" t="s">
        <v>1730</v>
      </c>
      <c r="B947" s="294" t="s">
        <v>142</v>
      </c>
      <c r="C947" s="429">
        <v>38</v>
      </c>
      <c r="D947" s="432">
        <v>0</v>
      </c>
      <c r="E947" s="292">
        <f t="shared" si="57"/>
        <v>-1</v>
      </c>
      <c r="F947" s="265" t="str">
        <f t="shared" si="55"/>
        <v>是</v>
      </c>
      <c r="G947" s="154" t="str">
        <f t="shared" si="56"/>
        <v>项</v>
      </c>
    </row>
    <row r="948" ht="36" customHeight="1" spans="1:7">
      <c r="A948" s="428" t="s">
        <v>1731</v>
      </c>
      <c r="B948" s="294" t="s">
        <v>144</v>
      </c>
      <c r="C948" s="429"/>
      <c r="D948" s="432">
        <v>0</v>
      </c>
      <c r="E948" s="292" t="str">
        <f t="shared" si="57"/>
        <v/>
      </c>
      <c r="F948" s="265" t="str">
        <f t="shared" si="55"/>
        <v>否</v>
      </c>
      <c r="G948" s="154" t="str">
        <f t="shared" si="56"/>
        <v>项</v>
      </c>
    </row>
    <row r="949" ht="36" customHeight="1" spans="1:7">
      <c r="A949" s="428" t="s">
        <v>1732</v>
      </c>
      <c r="B949" s="294" t="s">
        <v>1733</v>
      </c>
      <c r="C949" s="429">
        <v>1300</v>
      </c>
      <c r="D949" s="429">
        <v>6979</v>
      </c>
      <c r="E949" s="292">
        <f t="shared" si="57"/>
        <v>4.368</v>
      </c>
      <c r="F949" s="265" t="str">
        <f t="shared" si="55"/>
        <v>是</v>
      </c>
      <c r="G949" s="154" t="str">
        <f t="shared" si="56"/>
        <v>项</v>
      </c>
    </row>
    <row r="950" ht="36" customHeight="1" spans="1:7">
      <c r="A950" s="428" t="s">
        <v>1734</v>
      </c>
      <c r="B950" s="294" t="s">
        <v>1735</v>
      </c>
      <c r="C950" s="429">
        <v>1614</v>
      </c>
      <c r="D950" s="429">
        <v>1293</v>
      </c>
      <c r="E950" s="292">
        <f t="shared" si="57"/>
        <v>-0.199</v>
      </c>
      <c r="F950" s="265" t="str">
        <f t="shared" si="55"/>
        <v>是</v>
      </c>
      <c r="G950" s="154" t="str">
        <f t="shared" si="56"/>
        <v>项</v>
      </c>
    </row>
    <row r="951" ht="36" customHeight="1" spans="1:7">
      <c r="A951" s="428" t="s">
        <v>1736</v>
      </c>
      <c r="B951" s="294" t="s">
        <v>1737</v>
      </c>
      <c r="C951" s="429">
        <v>20</v>
      </c>
      <c r="D951" s="429">
        <v>35</v>
      </c>
      <c r="E951" s="292">
        <f t="shared" si="57"/>
        <v>0.75</v>
      </c>
      <c r="F951" s="265" t="str">
        <f t="shared" si="55"/>
        <v>是</v>
      </c>
      <c r="G951" s="154" t="str">
        <f t="shared" si="56"/>
        <v>项</v>
      </c>
    </row>
    <row r="952" ht="36" customHeight="1" spans="1:7">
      <c r="A952" s="428" t="s">
        <v>1738</v>
      </c>
      <c r="B952" s="294" t="s">
        <v>1739</v>
      </c>
      <c r="C952" s="429"/>
      <c r="D952" s="429">
        <v>10</v>
      </c>
      <c r="E952" s="292" t="str">
        <f t="shared" si="57"/>
        <v/>
      </c>
      <c r="F952" s="265" t="str">
        <f t="shared" si="55"/>
        <v>是</v>
      </c>
      <c r="G952" s="154" t="str">
        <f t="shared" si="56"/>
        <v>项</v>
      </c>
    </row>
    <row r="953" ht="36" customHeight="1" spans="1:7">
      <c r="A953" s="428" t="s">
        <v>1740</v>
      </c>
      <c r="B953" s="294" t="s">
        <v>1741</v>
      </c>
      <c r="C953" s="429"/>
      <c r="D953" s="432">
        <v>0</v>
      </c>
      <c r="E953" s="292" t="str">
        <f t="shared" si="57"/>
        <v/>
      </c>
      <c r="F953" s="265" t="str">
        <f t="shared" si="55"/>
        <v>否</v>
      </c>
      <c r="G953" s="154" t="str">
        <f t="shared" si="56"/>
        <v>项</v>
      </c>
    </row>
    <row r="954" ht="36" customHeight="1" spans="1:7">
      <c r="A954" s="428" t="s">
        <v>1742</v>
      </c>
      <c r="B954" s="294" t="s">
        <v>1743</v>
      </c>
      <c r="C954" s="429">
        <v>69</v>
      </c>
      <c r="D954" s="432"/>
      <c r="E954" s="292">
        <f t="shared" si="57"/>
        <v>-1</v>
      </c>
      <c r="F954" s="265" t="str">
        <f t="shared" si="55"/>
        <v>是</v>
      </c>
      <c r="G954" s="154" t="str">
        <f t="shared" si="56"/>
        <v>项</v>
      </c>
    </row>
    <row r="955" ht="36" customHeight="1" spans="1:7">
      <c r="A955" s="428" t="s">
        <v>1744</v>
      </c>
      <c r="B955" s="294" t="s">
        <v>1745</v>
      </c>
      <c r="C955" s="429">
        <v>160</v>
      </c>
      <c r="D955" s="429">
        <v>625</v>
      </c>
      <c r="E955" s="292">
        <f t="shared" si="57"/>
        <v>2.906</v>
      </c>
      <c r="F955" s="265" t="str">
        <f t="shared" si="55"/>
        <v>是</v>
      </c>
      <c r="G955" s="154" t="str">
        <f t="shared" si="56"/>
        <v>项</v>
      </c>
    </row>
    <row r="956" ht="36" customHeight="1" spans="1:7">
      <c r="A956" s="426" t="s">
        <v>1746</v>
      </c>
      <c r="B956" s="290" t="s">
        <v>1747</v>
      </c>
      <c r="C956" s="427">
        <f>SUM(C957:C962)</f>
        <v>2997</v>
      </c>
      <c r="D956" s="427">
        <f>SUM(D957:D962)</f>
        <v>3265</v>
      </c>
      <c r="E956" s="292">
        <f t="shared" si="57"/>
        <v>0.089</v>
      </c>
      <c r="F956" s="265" t="str">
        <f t="shared" si="55"/>
        <v>是</v>
      </c>
      <c r="G956" s="154" t="str">
        <f t="shared" si="56"/>
        <v>款</v>
      </c>
    </row>
    <row r="957" ht="36" customHeight="1" spans="1:7">
      <c r="A957" s="428" t="s">
        <v>1748</v>
      </c>
      <c r="B957" s="294" t="s">
        <v>1749</v>
      </c>
      <c r="C957" s="429">
        <v>169</v>
      </c>
      <c r="D957" s="429">
        <v>450</v>
      </c>
      <c r="E957" s="292">
        <f t="shared" si="57"/>
        <v>1.663</v>
      </c>
      <c r="F957" s="265" t="str">
        <f t="shared" si="55"/>
        <v>是</v>
      </c>
      <c r="G957" s="154" t="str">
        <f t="shared" si="56"/>
        <v>项</v>
      </c>
    </row>
    <row r="958" ht="36" customHeight="1" spans="1:7">
      <c r="A958" s="428" t="s">
        <v>1750</v>
      </c>
      <c r="B958" s="294" t="s">
        <v>1751</v>
      </c>
      <c r="C958" s="429"/>
      <c r="D958" s="429"/>
      <c r="E958" s="292" t="str">
        <f t="shared" si="57"/>
        <v/>
      </c>
      <c r="F958" s="265" t="str">
        <f t="shared" si="55"/>
        <v>否</v>
      </c>
      <c r="G958" s="154" t="str">
        <f t="shared" si="56"/>
        <v>项</v>
      </c>
    </row>
    <row r="959" ht="36" customHeight="1" spans="1:7">
      <c r="A959" s="428" t="s">
        <v>1752</v>
      </c>
      <c r="B959" s="294" t="s">
        <v>1753</v>
      </c>
      <c r="C959" s="429">
        <v>2807</v>
      </c>
      <c r="D959" s="429">
        <v>2795</v>
      </c>
      <c r="E959" s="292">
        <f t="shared" si="57"/>
        <v>-0.004</v>
      </c>
      <c r="F959" s="265" t="str">
        <f t="shared" si="55"/>
        <v>是</v>
      </c>
      <c r="G959" s="154" t="str">
        <f t="shared" si="56"/>
        <v>项</v>
      </c>
    </row>
    <row r="960" ht="36" customHeight="1" spans="1:7">
      <c r="A960" s="428" t="s">
        <v>1754</v>
      </c>
      <c r="B960" s="294" t="s">
        <v>1755</v>
      </c>
      <c r="C960" s="429"/>
      <c r="D960" s="429">
        <v>20</v>
      </c>
      <c r="E960" s="292" t="str">
        <f t="shared" si="57"/>
        <v/>
      </c>
      <c r="F960" s="265" t="str">
        <f t="shared" si="55"/>
        <v>是</v>
      </c>
      <c r="G960" s="154" t="str">
        <f t="shared" si="56"/>
        <v>项</v>
      </c>
    </row>
    <row r="961" ht="36" customHeight="1" spans="1:7">
      <c r="A961" s="428" t="s">
        <v>1756</v>
      </c>
      <c r="B961" s="294" t="s">
        <v>1757</v>
      </c>
      <c r="C961" s="429"/>
      <c r="D961" s="432">
        <v>0</v>
      </c>
      <c r="E961" s="292" t="str">
        <f t="shared" si="57"/>
        <v/>
      </c>
      <c r="F961" s="265" t="str">
        <f t="shared" si="55"/>
        <v>否</v>
      </c>
      <c r="G961" s="154" t="str">
        <f t="shared" si="56"/>
        <v>项</v>
      </c>
    </row>
    <row r="962" ht="36" customHeight="1" spans="1:7">
      <c r="A962" s="428" t="s">
        <v>1758</v>
      </c>
      <c r="B962" s="294" t="s">
        <v>1759</v>
      </c>
      <c r="C962" s="429">
        <v>21</v>
      </c>
      <c r="D962" s="432"/>
      <c r="E962" s="292">
        <f t="shared" si="57"/>
        <v>-1</v>
      </c>
      <c r="F962" s="265" t="str">
        <f t="shared" si="55"/>
        <v>是</v>
      </c>
      <c r="G962" s="154" t="str">
        <f t="shared" si="56"/>
        <v>项</v>
      </c>
    </row>
    <row r="963" ht="36" customHeight="1" spans="1:7">
      <c r="A963" s="426" t="s">
        <v>1760</v>
      </c>
      <c r="B963" s="290" t="s">
        <v>1761</v>
      </c>
      <c r="C963" s="427">
        <f>SUM(C964:C969)</f>
        <v>1410</v>
      </c>
      <c r="D963" s="427">
        <f>SUM(D964:D969)</f>
        <v>310</v>
      </c>
      <c r="E963" s="292">
        <f t="shared" si="57"/>
        <v>-0.78</v>
      </c>
      <c r="F963" s="265" t="str">
        <f t="shared" si="55"/>
        <v>是</v>
      </c>
      <c r="G963" s="154" t="str">
        <f t="shared" si="56"/>
        <v>款</v>
      </c>
    </row>
    <row r="964" ht="36" customHeight="1" spans="1:7">
      <c r="A964" s="428" t="s">
        <v>1762</v>
      </c>
      <c r="B964" s="294" t="s">
        <v>1763</v>
      </c>
      <c r="C964" s="429"/>
      <c r="D964" s="432">
        <v>0</v>
      </c>
      <c r="E964" s="292" t="str">
        <f t="shared" si="57"/>
        <v/>
      </c>
      <c r="F964" s="265" t="str">
        <f t="shared" si="55"/>
        <v>否</v>
      </c>
      <c r="G964" s="154" t="str">
        <f t="shared" si="56"/>
        <v>项</v>
      </c>
    </row>
    <row r="965" ht="36" customHeight="1" spans="1:7">
      <c r="A965" s="428" t="s">
        <v>1764</v>
      </c>
      <c r="B965" s="294" t="s">
        <v>1765</v>
      </c>
      <c r="C965" s="429"/>
      <c r="D965" s="432">
        <v>0</v>
      </c>
      <c r="E965" s="292" t="str">
        <f t="shared" si="57"/>
        <v/>
      </c>
      <c r="F965" s="265" t="str">
        <f t="shared" si="55"/>
        <v>否</v>
      </c>
      <c r="G965" s="154" t="str">
        <f t="shared" si="56"/>
        <v>项</v>
      </c>
    </row>
    <row r="966" ht="36" customHeight="1" spans="1:7">
      <c r="A966" s="428" t="s">
        <v>1766</v>
      </c>
      <c r="B966" s="294" t="s">
        <v>1767</v>
      </c>
      <c r="C966" s="429">
        <v>805</v>
      </c>
      <c r="D966" s="429">
        <v>245</v>
      </c>
      <c r="E966" s="292">
        <f t="shared" si="57"/>
        <v>-0.696</v>
      </c>
      <c r="F966" s="265" t="str">
        <f t="shared" si="55"/>
        <v>是</v>
      </c>
      <c r="G966" s="154" t="str">
        <f t="shared" si="56"/>
        <v>项</v>
      </c>
    </row>
    <row r="967" ht="36" customHeight="1" spans="1:7">
      <c r="A967" s="428" t="s">
        <v>1768</v>
      </c>
      <c r="B967" s="294" t="s">
        <v>1769</v>
      </c>
      <c r="C967" s="429">
        <v>595</v>
      </c>
      <c r="D967" s="429">
        <v>58</v>
      </c>
      <c r="E967" s="292">
        <f t="shared" si="57"/>
        <v>-0.903</v>
      </c>
      <c r="F967" s="265" t="str">
        <f t="shared" si="55"/>
        <v>是</v>
      </c>
      <c r="G967" s="154" t="str">
        <f t="shared" si="56"/>
        <v>项</v>
      </c>
    </row>
    <row r="968" ht="36" customHeight="1" spans="1:7">
      <c r="A968" s="428" t="s">
        <v>1770</v>
      </c>
      <c r="B968" s="294" t="s">
        <v>1771</v>
      </c>
      <c r="C968" s="429"/>
      <c r="D968" s="429"/>
      <c r="E968" s="292" t="str">
        <f t="shared" si="57"/>
        <v/>
      </c>
      <c r="F968" s="265" t="str">
        <f t="shared" si="55"/>
        <v>否</v>
      </c>
      <c r="G968" s="154" t="str">
        <f t="shared" si="56"/>
        <v>项</v>
      </c>
    </row>
    <row r="969" ht="36" customHeight="1" spans="1:7">
      <c r="A969" s="428" t="s">
        <v>1772</v>
      </c>
      <c r="B969" s="294" t="s">
        <v>1773</v>
      </c>
      <c r="C969" s="429">
        <v>10</v>
      </c>
      <c r="D969" s="429">
        <v>7</v>
      </c>
      <c r="E969" s="292">
        <f t="shared" si="57"/>
        <v>-0.3</v>
      </c>
      <c r="F969" s="265" t="str">
        <f t="shared" si="55"/>
        <v>是</v>
      </c>
      <c r="G969" s="154" t="str">
        <f t="shared" si="56"/>
        <v>项</v>
      </c>
    </row>
    <row r="970" ht="36" customHeight="1" spans="1:7">
      <c r="A970" s="426" t="s">
        <v>1774</v>
      </c>
      <c r="B970" s="290" t="s">
        <v>1775</v>
      </c>
      <c r="C970" s="427">
        <f>SUM(C971:C972)</f>
        <v>0</v>
      </c>
      <c r="D970" s="427">
        <f>SUM(D971:D972)</f>
        <v>0</v>
      </c>
      <c r="E970" s="292" t="str">
        <f t="shared" si="57"/>
        <v/>
      </c>
      <c r="F970" s="265" t="str">
        <f t="shared" si="55"/>
        <v>否</v>
      </c>
      <c r="G970" s="154" t="str">
        <f t="shared" si="56"/>
        <v>款</v>
      </c>
    </row>
    <row r="971" ht="36" customHeight="1" spans="1:7">
      <c r="A971" s="428" t="s">
        <v>1776</v>
      </c>
      <c r="B971" s="294" t="s">
        <v>1777</v>
      </c>
      <c r="C971" s="432">
        <v>0</v>
      </c>
      <c r="D971" s="432">
        <v>0</v>
      </c>
      <c r="E971" s="292" t="str">
        <f t="shared" si="57"/>
        <v/>
      </c>
      <c r="F971" s="265" t="str">
        <f t="shared" si="55"/>
        <v>否</v>
      </c>
      <c r="G971" s="154" t="str">
        <f t="shared" si="56"/>
        <v>项</v>
      </c>
    </row>
    <row r="972" ht="36" customHeight="1" spans="1:7">
      <c r="A972" s="428" t="s">
        <v>1778</v>
      </c>
      <c r="B972" s="294" t="s">
        <v>1779</v>
      </c>
      <c r="C972" s="432">
        <v>0</v>
      </c>
      <c r="D972" s="432">
        <v>0</v>
      </c>
      <c r="E972" s="292" t="str">
        <f t="shared" si="57"/>
        <v/>
      </c>
      <c r="F972" s="265" t="str">
        <f t="shared" si="55"/>
        <v>否</v>
      </c>
      <c r="G972" s="154" t="str">
        <f t="shared" si="56"/>
        <v>项</v>
      </c>
    </row>
    <row r="973" ht="36" customHeight="1" spans="1:7">
      <c r="A973" s="426" t="s">
        <v>1780</v>
      </c>
      <c r="B973" s="290" t="s">
        <v>1781</v>
      </c>
      <c r="C973" s="427">
        <f>SUM(C974:C975)</f>
        <v>81</v>
      </c>
      <c r="D973" s="427">
        <f>SUM(D974:D975)</f>
        <v>10</v>
      </c>
      <c r="E973" s="292">
        <f t="shared" si="57"/>
        <v>-0.877</v>
      </c>
      <c r="F973" s="265" t="str">
        <f t="shared" si="55"/>
        <v>是</v>
      </c>
      <c r="G973" s="154" t="str">
        <f t="shared" si="56"/>
        <v>款</v>
      </c>
    </row>
    <row r="974" ht="36" customHeight="1" spans="1:7">
      <c r="A974" s="428" t="s">
        <v>1782</v>
      </c>
      <c r="B974" s="294" t="s">
        <v>1783</v>
      </c>
      <c r="C974" s="432">
        <v>0</v>
      </c>
      <c r="D974" s="432">
        <v>0</v>
      </c>
      <c r="E974" s="292" t="str">
        <f t="shared" si="57"/>
        <v/>
      </c>
      <c r="F974" s="265" t="str">
        <f t="shared" si="55"/>
        <v>否</v>
      </c>
      <c r="G974" s="154" t="str">
        <f t="shared" si="56"/>
        <v>项</v>
      </c>
    </row>
    <row r="975" ht="36" customHeight="1" spans="1:7">
      <c r="A975" s="428" t="s">
        <v>1784</v>
      </c>
      <c r="B975" s="294" t="s">
        <v>1785</v>
      </c>
      <c r="C975" s="429">
        <v>81</v>
      </c>
      <c r="D975" s="429">
        <v>10</v>
      </c>
      <c r="E975" s="292">
        <f t="shared" si="57"/>
        <v>-0.877</v>
      </c>
      <c r="F975" s="265" t="str">
        <f t="shared" si="55"/>
        <v>是</v>
      </c>
      <c r="G975" s="154" t="str">
        <f t="shared" si="56"/>
        <v>项</v>
      </c>
    </row>
    <row r="976" ht="36" customHeight="1" spans="1:7">
      <c r="A976" s="426" t="s">
        <v>1786</v>
      </c>
      <c r="B976" s="436" t="s">
        <v>530</v>
      </c>
      <c r="C976" s="437"/>
      <c r="D976" s="437"/>
      <c r="E976" s="292" t="str">
        <f t="shared" si="57"/>
        <v/>
      </c>
      <c r="F976" s="265" t="str">
        <f t="shared" si="55"/>
        <v>否</v>
      </c>
      <c r="G976" s="154" t="str">
        <f t="shared" si="56"/>
        <v>项</v>
      </c>
    </row>
    <row r="977" ht="36" customHeight="1" spans="1:7">
      <c r="A977" s="426" t="s">
        <v>1787</v>
      </c>
      <c r="B977" s="436" t="s">
        <v>1788</v>
      </c>
      <c r="C977" s="437"/>
      <c r="D977" s="437"/>
      <c r="E977" s="292" t="str">
        <f t="shared" si="57"/>
        <v/>
      </c>
      <c r="F977" s="265" t="str">
        <f t="shared" si="55"/>
        <v>否</v>
      </c>
      <c r="G977" s="154" t="str">
        <f t="shared" si="56"/>
        <v>项</v>
      </c>
    </row>
    <row r="978" ht="36" customHeight="1" spans="1:7">
      <c r="A978" s="426" t="s">
        <v>94</v>
      </c>
      <c r="B978" s="290" t="s">
        <v>95</v>
      </c>
      <c r="C978" s="427">
        <f>SUM(C979,C1002,C1012,C1022,C1027,C1034,C1039)</f>
        <v>4506</v>
      </c>
      <c r="D978" s="427">
        <f>SUM(D979,D1002,D1012,D1022,D1027,D1034,D1039)</f>
        <v>5149</v>
      </c>
      <c r="E978" s="292">
        <f t="shared" si="57"/>
        <v>0.143</v>
      </c>
      <c r="F978" s="265" t="str">
        <f t="shared" si="55"/>
        <v>是</v>
      </c>
      <c r="G978" s="154" t="str">
        <f t="shared" si="56"/>
        <v>类</v>
      </c>
    </row>
    <row r="979" ht="36" customHeight="1" spans="1:7">
      <c r="A979" s="426" t="s">
        <v>1789</v>
      </c>
      <c r="B979" s="290" t="s">
        <v>1790</v>
      </c>
      <c r="C979" s="427">
        <f>SUM(C980:C1001)</f>
        <v>4506</v>
      </c>
      <c r="D979" s="427">
        <f>SUM(D980:D1001)</f>
        <v>5149</v>
      </c>
      <c r="E979" s="292">
        <f t="shared" si="57"/>
        <v>0.143</v>
      </c>
      <c r="F979" s="265" t="str">
        <f t="shared" si="55"/>
        <v>是</v>
      </c>
      <c r="G979" s="154" t="str">
        <f t="shared" si="56"/>
        <v>款</v>
      </c>
    </row>
    <row r="980" ht="36" customHeight="1" spans="1:7">
      <c r="A980" s="428" t="s">
        <v>1791</v>
      </c>
      <c r="B980" s="294" t="s">
        <v>140</v>
      </c>
      <c r="C980" s="429">
        <v>456</v>
      </c>
      <c r="D980" s="429">
        <v>300</v>
      </c>
      <c r="E980" s="292">
        <f t="shared" si="57"/>
        <v>-0.342</v>
      </c>
      <c r="F980" s="265" t="str">
        <f t="shared" si="55"/>
        <v>是</v>
      </c>
      <c r="G980" s="154" t="str">
        <f t="shared" si="56"/>
        <v>项</v>
      </c>
    </row>
    <row r="981" ht="36" customHeight="1" spans="1:7">
      <c r="A981" s="428" t="s">
        <v>1792</v>
      </c>
      <c r="B981" s="294" t="s">
        <v>142</v>
      </c>
      <c r="C981" s="429">
        <v>56</v>
      </c>
      <c r="D981" s="429">
        <v>85</v>
      </c>
      <c r="E981" s="292">
        <f t="shared" si="57"/>
        <v>0.518</v>
      </c>
      <c r="F981" s="265" t="str">
        <f t="shared" si="55"/>
        <v>是</v>
      </c>
      <c r="G981" s="154" t="str">
        <f t="shared" si="56"/>
        <v>项</v>
      </c>
    </row>
    <row r="982" ht="36" customHeight="1" spans="1:7">
      <c r="A982" s="428" t="s">
        <v>1793</v>
      </c>
      <c r="B982" s="294" t="s">
        <v>144</v>
      </c>
      <c r="C982" s="429"/>
      <c r="D982" s="429"/>
      <c r="E982" s="292" t="str">
        <f t="shared" si="57"/>
        <v/>
      </c>
      <c r="F982" s="265" t="str">
        <f t="shared" ref="F982:F1045" si="58">IF(LEN(A982)=3,"是",IF(B982&lt;&gt;"",IF(SUM(C982:D982)&lt;&gt;0,"是","否"),"是"))</f>
        <v>否</v>
      </c>
      <c r="G982" s="154" t="str">
        <f t="shared" ref="G982:G1045" si="59">IF(LEN(A982)=3,"类",IF(LEN(A982)=5,"款","项"))</f>
        <v>项</v>
      </c>
    </row>
    <row r="983" ht="36" customHeight="1" spans="1:7">
      <c r="A983" s="428" t="s">
        <v>1794</v>
      </c>
      <c r="B983" s="294" t="s">
        <v>1795</v>
      </c>
      <c r="C983" s="429">
        <v>1074</v>
      </c>
      <c r="D983" s="429">
        <v>1001</v>
      </c>
      <c r="E983" s="292">
        <f t="shared" si="57"/>
        <v>-0.068</v>
      </c>
      <c r="F983" s="265" t="str">
        <f t="shared" si="58"/>
        <v>是</v>
      </c>
      <c r="G983" s="154" t="str">
        <f t="shared" si="59"/>
        <v>项</v>
      </c>
    </row>
    <row r="984" ht="36" customHeight="1" spans="1:7">
      <c r="A984" s="428" t="s">
        <v>1796</v>
      </c>
      <c r="B984" s="294" t="s">
        <v>1797</v>
      </c>
      <c r="C984" s="429">
        <v>2882</v>
      </c>
      <c r="D984" s="429">
        <v>3669</v>
      </c>
      <c r="E984" s="292">
        <f t="shared" si="57"/>
        <v>0.273</v>
      </c>
      <c r="F984" s="265" t="str">
        <f t="shared" si="58"/>
        <v>是</v>
      </c>
      <c r="G984" s="154" t="str">
        <f t="shared" si="59"/>
        <v>项</v>
      </c>
    </row>
    <row r="985" ht="36" customHeight="1" spans="1:7">
      <c r="A985" s="428" t="s">
        <v>1798</v>
      </c>
      <c r="B985" s="294" t="s">
        <v>1799</v>
      </c>
      <c r="C985" s="432"/>
      <c r="D985" s="432"/>
      <c r="E985" s="292" t="str">
        <f t="shared" si="57"/>
        <v/>
      </c>
      <c r="F985" s="265" t="str">
        <f t="shared" si="58"/>
        <v>否</v>
      </c>
      <c r="G985" s="154" t="str">
        <f t="shared" si="59"/>
        <v>项</v>
      </c>
    </row>
    <row r="986" ht="36" customHeight="1" spans="1:7">
      <c r="A986" s="428" t="s">
        <v>1800</v>
      </c>
      <c r="B986" s="294" t="s">
        <v>1801</v>
      </c>
      <c r="C986" s="432"/>
      <c r="D986" s="429">
        <v>15</v>
      </c>
      <c r="E986" s="292" t="str">
        <f t="shared" ref="E986:E1049" si="60">IF(C986&gt;0,D986/C986-1,IF(C986&lt;0,-(D986/C986-1),""))</f>
        <v/>
      </c>
      <c r="F986" s="265" t="str">
        <f t="shared" si="58"/>
        <v>是</v>
      </c>
      <c r="G986" s="154" t="str">
        <f t="shared" si="59"/>
        <v>项</v>
      </c>
    </row>
    <row r="987" ht="36" customHeight="1" spans="1:7">
      <c r="A987" s="428" t="s">
        <v>1802</v>
      </c>
      <c r="B987" s="294" t="s">
        <v>1803</v>
      </c>
      <c r="C987" s="432">
        <v>0</v>
      </c>
      <c r="D987" s="429"/>
      <c r="E987" s="292" t="str">
        <f t="shared" si="60"/>
        <v/>
      </c>
      <c r="F987" s="265" t="str">
        <f t="shared" si="58"/>
        <v>否</v>
      </c>
      <c r="G987" s="154" t="str">
        <f t="shared" si="59"/>
        <v>项</v>
      </c>
    </row>
    <row r="988" ht="36" customHeight="1" spans="1:7">
      <c r="A988" s="428" t="s">
        <v>1804</v>
      </c>
      <c r="B988" s="294" t="s">
        <v>1805</v>
      </c>
      <c r="C988" s="429">
        <v>3</v>
      </c>
      <c r="D988" s="429">
        <v>79</v>
      </c>
      <c r="E988" s="292">
        <f t="shared" si="60"/>
        <v>25.333</v>
      </c>
      <c r="F988" s="265" t="str">
        <f t="shared" si="58"/>
        <v>是</v>
      </c>
      <c r="G988" s="154" t="str">
        <f t="shared" si="59"/>
        <v>项</v>
      </c>
    </row>
    <row r="989" ht="36" customHeight="1" spans="1:7">
      <c r="A989" s="428" t="s">
        <v>1806</v>
      </c>
      <c r="B989" s="294" t="s">
        <v>1807</v>
      </c>
      <c r="C989" s="432"/>
      <c r="D989" s="429"/>
      <c r="E989" s="292" t="str">
        <f t="shared" si="60"/>
        <v/>
      </c>
      <c r="F989" s="265" t="str">
        <f t="shared" si="58"/>
        <v>否</v>
      </c>
      <c r="G989" s="154" t="str">
        <f t="shared" si="59"/>
        <v>项</v>
      </c>
    </row>
    <row r="990" ht="36" customHeight="1" spans="1:7">
      <c r="A990" s="428" t="s">
        <v>1808</v>
      </c>
      <c r="B990" s="294" t="s">
        <v>1809</v>
      </c>
      <c r="C990" s="432"/>
      <c r="D990" s="432"/>
      <c r="E990" s="292" t="str">
        <f t="shared" si="60"/>
        <v/>
      </c>
      <c r="F990" s="265" t="str">
        <f t="shared" si="58"/>
        <v>否</v>
      </c>
      <c r="G990" s="154" t="str">
        <f t="shared" si="59"/>
        <v>项</v>
      </c>
    </row>
    <row r="991" ht="36" customHeight="1" spans="1:7">
      <c r="A991" s="428" t="s">
        <v>1810</v>
      </c>
      <c r="B991" s="294" t="s">
        <v>1811</v>
      </c>
      <c r="C991" s="429">
        <v>5</v>
      </c>
      <c r="D991" s="432"/>
      <c r="E991" s="292">
        <f t="shared" si="60"/>
        <v>-1</v>
      </c>
      <c r="F991" s="265" t="str">
        <f t="shared" si="58"/>
        <v>是</v>
      </c>
      <c r="G991" s="154" t="str">
        <f t="shared" si="59"/>
        <v>项</v>
      </c>
    </row>
    <row r="992" ht="36" customHeight="1" spans="1:7">
      <c r="A992" s="428" t="s">
        <v>1812</v>
      </c>
      <c r="B992" s="294" t="s">
        <v>1813</v>
      </c>
      <c r="C992" s="432"/>
      <c r="D992" s="432"/>
      <c r="E992" s="292" t="str">
        <f t="shared" si="60"/>
        <v/>
      </c>
      <c r="F992" s="265" t="str">
        <f t="shared" si="58"/>
        <v>否</v>
      </c>
      <c r="G992" s="154" t="str">
        <f t="shared" si="59"/>
        <v>项</v>
      </c>
    </row>
    <row r="993" ht="36" customHeight="1" spans="1:7">
      <c r="A993" s="428" t="s">
        <v>1814</v>
      </c>
      <c r="B993" s="294" t="s">
        <v>1815</v>
      </c>
      <c r="C993" s="432"/>
      <c r="D993" s="432"/>
      <c r="E993" s="292" t="str">
        <f t="shared" si="60"/>
        <v/>
      </c>
      <c r="F993" s="265" t="str">
        <f t="shared" si="58"/>
        <v>否</v>
      </c>
      <c r="G993" s="154" t="str">
        <f t="shared" si="59"/>
        <v>项</v>
      </c>
    </row>
    <row r="994" ht="36" customHeight="1" spans="1:7">
      <c r="A994" s="428" t="s">
        <v>1816</v>
      </c>
      <c r="B994" s="294" t="s">
        <v>1817</v>
      </c>
      <c r="C994" s="432"/>
      <c r="D994" s="432"/>
      <c r="E994" s="292" t="str">
        <f t="shared" si="60"/>
        <v/>
      </c>
      <c r="F994" s="265" t="str">
        <f t="shared" si="58"/>
        <v>否</v>
      </c>
      <c r="G994" s="154" t="str">
        <f t="shared" si="59"/>
        <v>项</v>
      </c>
    </row>
    <row r="995" ht="36" customHeight="1" spans="1:7">
      <c r="A995" s="428" t="s">
        <v>1818</v>
      </c>
      <c r="B995" s="294" t="s">
        <v>1819</v>
      </c>
      <c r="C995" s="432">
        <v>0</v>
      </c>
      <c r="D995" s="432">
        <v>0</v>
      </c>
      <c r="E995" s="292" t="str">
        <f t="shared" si="60"/>
        <v/>
      </c>
      <c r="F995" s="265" t="str">
        <f t="shared" si="58"/>
        <v>否</v>
      </c>
      <c r="G995" s="154" t="str">
        <f t="shared" si="59"/>
        <v>项</v>
      </c>
    </row>
    <row r="996" ht="36" customHeight="1" spans="1:7">
      <c r="A996" s="428" t="s">
        <v>1820</v>
      </c>
      <c r="B996" s="294" t="s">
        <v>1821</v>
      </c>
      <c r="C996" s="432"/>
      <c r="D996" s="432"/>
      <c r="E996" s="292" t="str">
        <f t="shared" si="60"/>
        <v/>
      </c>
      <c r="F996" s="265" t="str">
        <f t="shared" si="58"/>
        <v>否</v>
      </c>
      <c r="G996" s="154" t="str">
        <f t="shared" si="59"/>
        <v>项</v>
      </c>
    </row>
    <row r="997" ht="36" customHeight="1" spans="1:7">
      <c r="A997" s="428" t="s">
        <v>1822</v>
      </c>
      <c r="B997" s="294" t="s">
        <v>1823</v>
      </c>
      <c r="C997" s="432">
        <v>0</v>
      </c>
      <c r="D997" s="432">
        <v>0</v>
      </c>
      <c r="E997" s="292" t="str">
        <f t="shared" si="60"/>
        <v/>
      </c>
      <c r="F997" s="265" t="str">
        <f t="shared" si="58"/>
        <v>否</v>
      </c>
      <c r="G997" s="154" t="str">
        <f t="shared" si="59"/>
        <v>项</v>
      </c>
    </row>
    <row r="998" ht="36" customHeight="1" spans="1:7">
      <c r="A998" s="428" t="s">
        <v>1824</v>
      </c>
      <c r="B998" s="294" t="s">
        <v>1825</v>
      </c>
      <c r="C998" s="432"/>
      <c r="D998" s="432"/>
      <c r="E998" s="292" t="str">
        <f t="shared" si="60"/>
        <v/>
      </c>
      <c r="F998" s="265" t="str">
        <f t="shared" si="58"/>
        <v>否</v>
      </c>
      <c r="G998" s="154" t="str">
        <f t="shared" si="59"/>
        <v>项</v>
      </c>
    </row>
    <row r="999" ht="36" customHeight="1" spans="1:7">
      <c r="A999" s="428" t="s">
        <v>1826</v>
      </c>
      <c r="B999" s="294" t="s">
        <v>1827</v>
      </c>
      <c r="C999" s="429">
        <v>30</v>
      </c>
      <c r="D999" s="432"/>
      <c r="E999" s="292">
        <f t="shared" si="60"/>
        <v>-1</v>
      </c>
      <c r="F999" s="265" t="str">
        <f t="shared" si="58"/>
        <v>是</v>
      </c>
      <c r="G999" s="154" t="str">
        <f t="shared" si="59"/>
        <v>项</v>
      </c>
    </row>
    <row r="1000" ht="36" customHeight="1" spans="1:7">
      <c r="A1000" s="428" t="s">
        <v>1828</v>
      </c>
      <c r="B1000" s="294" t="s">
        <v>1829</v>
      </c>
      <c r="C1000" s="432"/>
      <c r="D1000" s="432"/>
      <c r="E1000" s="292" t="str">
        <f t="shared" si="60"/>
        <v/>
      </c>
      <c r="F1000" s="265" t="str">
        <f t="shared" si="58"/>
        <v>否</v>
      </c>
      <c r="G1000" s="154" t="str">
        <f t="shared" si="59"/>
        <v>项</v>
      </c>
    </row>
    <row r="1001" ht="36" customHeight="1" spans="1:7">
      <c r="A1001" s="428" t="s">
        <v>1830</v>
      </c>
      <c r="B1001" s="294" t="s">
        <v>1831</v>
      </c>
      <c r="C1001" s="432"/>
      <c r="D1001" s="432"/>
      <c r="E1001" s="292" t="str">
        <f t="shared" si="60"/>
        <v/>
      </c>
      <c r="F1001" s="265" t="str">
        <f t="shared" si="58"/>
        <v>否</v>
      </c>
      <c r="G1001" s="154" t="str">
        <f t="shared" si="59"/>
        <v>项</v>
      </c>
    </row>
    <row r="1002" ht="36" customHeight="1" spans="1:7">
      <c r="A1002" s="426" t="s">
        <v>1832</v>
      </c>
      <c r="B1002" s="290" t="s">
        <v>1833</v>
      </c>
      <c r="C1002" s="427">
        <f>SUM(C1003:C1011)</f>
        <v>0</v>
      </c>
      <c r="D1002" s="427">
        <f>SUM(D1003:D1011)</f>
        <v>0</v>
      </c>
      <c r="E1002" s="292" t="str">
        <f t="shared" si="60"/>
        <v/>
      </c>
      <c r="F1002" s="265" t="str">
        <f t="shared" si="58"/>
        <v>否</v>
      </c>
      <c r="G1002" s="154" t="str">
        <f t="shared" si="59"/>
        <v>款</v>
      </c>
    </row>
    <row r="1003" ht="36" customHeight="1" spans="1:7">
      <c r="A1003" s="428" t="s">
        <v>1834</v>
      </c>
      <c r="B1003" s="294" t="s">
        <v>140</v>
      </c>
      <c r="C1003" s="432">
        <v>0</v>
      </c>
      <c r="D1003" s="432">
        <v>0</v>
      </c>
      <c r="E1003" s="292" t="str">
        <f t="shared" si="60"/>
        <v/>
      </c>
      <c r="F1003" s="265" t="str">
        <f t="shared" si="58"/>
        <v>否</v>
      </c>
      <c r="G1003" s="154" t="str">
        <f t="shared" si="59"/>
        <v>项</v>
      </c>
    </row>
    <row r="1004" ht="36" customHeight="1" spans="1:7">
      <c r="A1004" s="428" t="s">
        <v>1835</v>
      </c>
      <c r="B1004" s="294" t="s">
        <v>142</v>
      </c>
      <c r="C1004" s="432">
        <v>0</v>
      </c>
      <c r="D1004" s="432">
        <v>0</v>
      </c>
      <c r="E1004" s="292" t="str">
        <f t="shared" si="60"/>
        <v/>
      </c>
      <c r="F1004" s="265" t="str">
        <f t="shared" si="58"/>
        <v>否</v>
      </c>
      <c r="G1004" s="154" t="str">
        <f t="shared" si="59"/>
        <v>项</v>
      </c>
    </row>
    <row r="1005" ht="36" customHeight="1" spans="1:7">
      <c r="A1005" s="428" t="s">
        <v>1836</v>
      </c>
      <c r="B1005" s="294" t="s">
        <v>144</v>
      </c>
      <c r="C1005" s="432">
        <v>0</v>
      </c>
      <c r="D1005" s="432">
        <v>0</v>
      </c>
      <c r="E1005" s="292" t="str">
        <f t="shared" si="60"/>
        <v/>
      </c>
      <c r="F1005" s="265" t="str">
        <f t="shared" si="58"/>
        <v>否</v>
      </c>
      <c r="G1005" s="154" t="str">
        <f t="shared" si="59"/>
        <v>项</v>
      </c>
    </row>
    <row r="1006" ht="36" customHeight="1" spans="1:7">
      <c r="A1006" s="428" t="s">
        <v>1837</v>
      </c>
      <c r="B1006" s="294" t="s">
        <v>1838</v>
      </c>
      <c r="C1006" s="432"/>
      <c r="D1006" s="432"/>
      <c r="E1006" s="292" t="str">
        <f t="shared" si="60"/>
        <v/>
      </c>
      <c r="F1006" s="265" t="str">
        <f t="shared" si="58"/>
        <v>否</v>
      </c>
      <c r="G1006" s="154" t="str">
        <f t="shared" si="59"/>
        <v>项</v>
      </c>
    </row>
    <row r="1007" ht="36" customHeight="1" spans="1:7">
      <c r="A1007" s="428" t="s">
        <v>1839</v>
      </c>
      <c r="B1007" s="294" t="s">
        <v>1840</v>
      </c>
      <c r="C1007" s="432">
        <v>0</v>
      </c>
      <c r="D1007" s="432">
        <v>0</v>
      </c>
      <c r="E1007" s="292" t="str">
        <f t="shared" si="60"/>
        <v/>
      </c>
      <c r="F1007" s="265" t="str">
        <f t="shared" si="58"/>
        <v>否</v>
      </c>
      <c r="G1007" s="154" t="str">
        <f t="shared" si="59"/>
        <v>项</v>
      </c>
    </row>
    <row r="1008" ht="36" customHeight="1" spans="1:7">
      <c r="A1008" s="428" t="s">
        <v>1841</v>
      </c>
      <c r="B1008" s="294" t="s">
        <v>1842</v>
      </c>
      <c r="C1008" s="432"/>
      <c r="D1008" s="432"/>
      <c r="E1008" s="292" t="str">
        <f t="shared" si="60"/>
        <v/>
      </c>
      <c r="F1008" s="265" t="str">
        <f t="shared" si="58"/>
        <v>否</v>
      </c>
      <c r="G1008" s="154" t="str">
        <f t="shared" si="59"/>
        <v>项</v>
      </c>
    </row>
    <row r="1009" ht="36" customHeight="1" spans="1:7">
      <c r="A1009" s="428" t="s">
        <v>1843</v>
      </c>
      <c r="B1009" s="294" t="s">
        <v>1844</v>
      </c>
      <c r="C1009" s="432"/>
      <c r="D1009" s="432"/>
      <c r="E1009" s="292" t="str">
        <f t="shared" si="60"/>
        <v/>
      </c>
      <c r="F1009" s="265" t="str">
        <f t="shared" si="58"/>
        <v>否</v>
      </c>
      <c r="G1009" s="154" t="str">
        <f t="shared" si="59"/>
        <v>项</v>
      </c>
    </row>
    <row r="1010" ht="36" customHeight="1" spans="1:7">
      <c r="A1010" s="428" t="s">
        <v>1845</v>
      </c>
      <c r="B1010" s="294" t="s">
        <v>1846</v>
      </c>
      <c r="C1010" s="432">
        <v>0</v>
      </c>
      <c r="D1010" s="432">
        <v>0</v>
      </c>
      <c r="E1010" s="292" t="str">
        <f t="shared" si="60"/>
        <v/>
      </c>
      <c r="F1010" s="265" t="str">
        <f t="shared" si="58"/>
        <v>否</v>
      </c>
      <c r="G1010" s="154" t="str">
        <f t="shared" si="59"/>
        <v>项</v>
      </c>
    </row>
    <row r="1011" ht="36" customHeight="1" spans="1:7">
      <c r="A1011" s="428" t="s">
        <v>1847</v>
      </c>
      <c r="B1011" s="294" t="s">
        <v>1848</v>
      </c>
      <c r="C1011" s="432"/>
      <c r="D1011" s="432"/>
      <c r="E1011" s="292" t="str">
        <f t="shared" si="60"/>
        <v/>
      </c>
      <c r="F1011" s="265" t="str">
        <f t="shared" si="58"/>
        <v>否</v>
      </c>
      <c r="G1011" s="154" t="str">
        <f t="shared" si="59"/>
        <v>项</v>
      </c>
    </row>
    <row r="1012" ht="36" customHeight="1" spans="1:7">
      <c r="A1012" s="426" t="s">
        <v>1849</v>
      </c>
      <c r="B1012" s="290" t="s">
        <v>1850</v>
      </c>
      <c r="C1012" s="427">
        <f>SUM(C1013:C1021)</f>
        <v>0</v>
      </c>
      <c r="D1012" s="427">
        <f>SUM(D1013:D1021)</f>
        <v>0</v>
      </c>
      <c r="E1012" s="292" t="str">
        <f t="shared" si="60"/>
        <v/>
      </c>
      <c r="F1012" s="265" t="str">
        <f t="shared" si="58"/>
        <v>否</v>
      </c>
      <c r="G1012" s="154" t="str">
        <f t="shared" si="59"/>
        <v>款</v>
      </c>
    </row>
    <row r="1013" ht="36" customHeight="1" spans="1:7">
      <c r="A1013" s="428" t="s">
        <v>1851</v>
      </c>
      <c r="B1013" s="294" t="s">
        <v>140</v>
      </c>
      <c r="C1013" s="432">
        <v>0</v>
      </c>
      <c r="D1013" s="432">
        <v>0</v>
      </c>
      <c r="E1013" s="292" t="str">
        <f t="shared" si="60"/>
        <v/>
      </c>
      <c r="F1013" s="265" t="str">
        <f t="shared" si="58"/>
        <v>否</v>
      </c>
      <c r="G1013" s="154" t="str">
        <f t="shared" si="59"/>
        <v>项</v>
      </c>
    </row>
    <row r="1014" ht="36" customHeight="1" spans="1:7">
      <c r="A1014" s="428" t="s">
        <v>1852</v>
      </c>
      <c r="B1014" s="294" t="s">
        <v>142</v>
      </c>
      <c r="C1014" s="432">
        <v>0</v>
      </c>
      <c r="D1014" s="432">
        <v>0</v>
      </c>
      <c r="E1014" s="292" t="str">
        <f t="shared" si="60"/>
        <v/>
      </c>
      <c r="F1014" s="265" t="str">
        <f t="shared" si="58"/>
        <v>否</v>
      </c>
      <c r="G1014" s="154" t="str">
        <f t="shared" si="59"/>
        <v>项</v>
      </c>
    </row>
    <row r="1015" ht="36" customHeight="1" spans="1:7">
      <c r="A1015" s="428" t="s">
        <v>1853</v>
      </c>
      <c r="B1015" s="294" t="s">
        <v>144</v>
      </c>
      <c r="C1015" s="432">
        <v>0</v>
      </c>
      <c r="D1015" s="432">
        <v>0</v>
      </c>
      <c r="E1015" s="292" t="str">
        <f t="shared" si="60"/>
        <v/>
      </c>
      <c r="F1015" s="265" t="str">
        <f t="shared" si="58"/>
        <v>否</v>
      </c>
      <c r="G1015" s="154" t="str">
        <f t="shared" si="59"/>
        <v>项</v>
      </c>
    </row>
    <row r="1016" ht="36" customHeight="1" spans="1:7">
      <c r="A1016" s="428" t="s">
        <v>1854</v>
      </c>
      <c r="B1016" s="294" t="s">
        <v>1855</v>
      </c>
      <c r="C1016" s="432">
        <v>0</v>
      </c>
      <c r="D1016" s="432">
        <v>0</v>
      </c>
      <c r="E1016" s="292" t="str">
        <f t="shared" si="60"/>
        <v/>
      </c>
      <c r="F1016" s="265" t="str">
        <f t="shared" si="58"/>
        <v>否</v>
      </c>
      <c r="G1016" s="154" t="str">
        <f t="shared" si="59"/>
        <v>项</v>
      </c>
    </row>
    <row r="1017" ht="36" customHeight="1" spans="1:7">
      <c r="A1017" s="428" t="s">
        <v>1856</v>
      </c>
      <c r="B1017" s="294" t="s">
        <v>1857</v>
      </c>
      <c r="C1017" s="432">
        <v>0</v>
      </c>
      <c r="D1017" s="432">
        <v>0</v>
      </c>
      <c r="E1017" s="292" t="str">
        <f t="shared" si="60"/>
        <v/>
      </c>
      <c r="F1017" s="265" t="str">
        <f t="shared" si="58"/>
        <v>否</v>
      </c>
      <c r="G1017" s="154" t="str">
        <f t="shared" si="59"/>
        <v>项</v>
      </c>
    </row>
    <row r="1018" ht="36" customHeight="1" spans="1:7">
      <c r="A1018" s="428" t="s">
        <v>1858</v>
      </c>
      <c r="B1018" s="294" t="s">
        <v>1859</v>
      </c>
      <c r="C1018" s="432">
        <v>0</v>
      </c>
      <c r="D1018" s="432">
        <v>0</v>
      </c>
      <c r="E1018" s="292" t="str">
        <f t="shared" si="60"/>
        <v/>
      </c>
      <c r="F1018" s="265" t="str">
        <f t="shared" si="58"/>
        <v>否</v>
      </c>
      <c r="G1018" s="154" t="str">
        <f t="shared" si="59"/>
        <v>项</v>
      </c>
    </row>
    <row r="1019" ht="36" customHeight="1" spans="1:7">
      <c r="A1019" s="428" t="s">
        <v>1860</v>
      </c>
      <c r="B1019" s="294" t="s">
        <v>1861</v>
      </c>
      <c r="C1019" s="432"/>
      <c r="D1019" s="432"/>
      <c r="E1019" s="292" t="str">
        <f t="shared" si="60"/>
        <v/>
      </c>
      <c r="F1019" s="265" t="str">
        <f t="shared" si="58"/>
        <v>否</v>
      </c>
      <c r="G1019" s="154" t="str">
        <f t="shared" si="59"/>
        <v>项</v>
      </c>
    </row>
    <row r="1020" ht="36" customHeight="1" spans="1:7">
      <c r="A1020" s="428" t="s">
        <v>1862</v>
      </c>
      <c r="B1020" s="294" t="s">
        <v>1863</v>
      </c>
      <c r="C1020" s="432"/>
      <c r="D1020" s="432"/>
      <c r="E1020" s="292" t="str">
        <f t="shared" si="60"/>
        <v/>
      </c>
      <c r="F1020" s="265" t="str">
        <f t="shared" si="58"/>
        <v>否</v>
      </c>
      <c r="G1020" s="154" t="str">
        <f t="shared" si="59"/>
        <v>项</v>
      </c>
    </row>
    <row r="1021" ht="36" customHeight="1" spans="1:7">
      <c r="A1021" s="428" t="s">
        <v>1864</v>
      </c>
      <c r="B1021" s="294" t="s">
        <v>1865</v>
      </c>
      <c r="C1021" s="432"/>
      <c r="D1021" s="432"/>
      <c r="E1021" s="292" t="str">
        <f t="shared" si="60"/>
        <v/>
      </c>
      <c r="F1021" s="265" t="str">
        <f t="shared" si="58"/>
        <v>否</v>
      </c>
      <c r="G1021" s="154" t="str">
        <f t="shared" si="59"/>
        <v>项</v>
      </c>
    </row>
    <row r="1022" ht="36" customHeight="1" spans="1:7">
      <c r="A1022" s="426" t="s">
        <v>1866</v>
      </c>
      <c r="B1022" s="290" t="s">
        <v>1867</v>
      </c>
      <c r="C1022" s="427">
        <f>SUM(C1023:C1026)</f>
        <v>0</v>
      </c>
      <c r="D1022" s="427">
        <f>SUM(D1023:D1026)</f>
        <v>0</v>
      </c>
      <c r="E1022" s="292" t="str">
        <f t="shared" si="60"/>
        <v/>
      </c>
      <c r="F1022" s="265" t="str">
        <f t="shared" si="58"/>
        <v>否</v>
      </c>
      <c r="G1022" s="154" t="str">
        <f t="shared" si="59"/>
        <v>款</v>
      </c>
    </row>
    <row r="1023" ht="36" customHeight="1" spans="1:7">
      <c r="A1023" s="428" t="s">
        <v>1868</v>
      </c>
      <c r="B1023" s="294" t="s">
        <v>1869</v>
      </c>
      <c r="C1023" s="432">
        <v>0</v>
      </c>
      <c r="D1023" s="432">
        <v>0</v>
      </c>
      <c r="E1023" s="292" t="str">
        <f t="shared" si="60"/>
        <v/>
      </c>
      <c r="F1023" s="265" t="str">
        <f t="shared" si="58"/>
        <v>否</v>
      </c>
      <c r="G1023" s="154" t="str">
        <f t="shared" si="59"/>
        <v>项</v>
      </c>
    </row>
    <row r="1024" ht="36" customHeight="1" spans="1:7">
      <c r="A1024" s="428" t="s">
        <v>1870</v>
      </c>
      <c r="B1024" s="294" t="s">
        <v>1871</v>
      </c>
      <c r="C1024" s="432">
        <v>0</v>
      </c>
      <c r="D1024" s="432">
        <v>0</v>
      </c>
      <c r="E1024" s="292" t="str">
        <f t="shared" si="60"/>
        <v/>
      </c>
      <c r="F1024" s="265" t="str">
        <f t="shared" si="58"/>
        <v>否</v>
      </c>
      <c r="G1024" s="154" t="str">
        <f t="shared" si="59"/>
        <v>项</v>
      </c>
    </row>
    <row r="1025" ht="36" customHeight="1" spans="1:7">
      <c r="A1025" s="428" t="s">
        <v>1872</v>
      </c>
      <c r="B1025" s="294" t="s">
        <v>1873</v>
      </c>
      <c r="C1025" s="432">
        <v>0</v>
      </c>
      <c r="D1025" s="432">
        <v>0</v>
      </c>
      <c r="E1025" s="292" t="str">
        <f t="shared" si="60"/>
        <v/>
      </c>
      <c r="F1025" s="265" t="str">
        <f t="shared" si="58"/>
        <v>否</v>
      </c>
      <c r="G1025" s="154" t="str">
        <f t="shared" si="59"/>
        <v>项</v>
      </c>
    </row>
    <row r="1026" ht="36" customHeight="1" spans="1:7">
      <c r="A1026" s="428" t="s">
        <v>1874</v>
      </c>
      <c r="B1026" s="294" t="s">
        <v>1875</v>
      </c>
      <c r="C1026" s="432">
        <v>0</v>
      </c>
      <c r="D1026" s="432">
        <v>0</v>
      </c>
      <c r="E1026" s="292" t="str">
        <f t="shared" si="60"/>
        <v/>
      </c>
      <c r="F1026" s="265" t="str">
        <f t="shared" si="58"/>
        <v>否</v>
      </c>
      <c r="G1026" s="154" t="str">
        <f t="shared" si="59"/>
        <v>项</v>
      </c>
    </row>
    <row r="1027" ht="36" customHeight="1" spans="1:7">
      <c r="A1027" s="426" t="s">
        <v>1876</v>
      </c>
      <c r="B1027" s="290" t="s">
        <v>1877</v>
      </c>
      <c r="C1027" s="427">
        <f>SUM(C1028:C1033)</f>
        <v>0</v>
      </c>
      <c r="D1027" s="427">
        <f>SUM(D1028:D1033)</f>
        <v>0</v>
      </c>
      <c r="E1027" s="292" t="str">
        <f t="shared" si="60"/>
        <v/>
      </c>
      <c r="F1027" s="265" t="str">
        <f t="shared" si="58"/>
        <v>否</v>
      </c>
      <c r="G1027" s="154" t="str">
        <f t="shared" si="59"/>
        <v>款</v>
      </c>
    </row>
    <row r="1028" ht="36" customHeight="1" spans="1:7">
      <c r="A1028" s="428" t="s">
        <v>1878</v>
      </c>
      <c r="B1028" s="294" t="s">
        <v>140</v>
      </c>
      <c r="C1028" s="432">
        <v>0</v>
      </c>
      <c r="D1028" s="432">
        <v>0</v>
      </c>
      <c r="E1028" s="292" t="str">
        <f t="shared" si="60"/>
        <v/>
      </c>
      <c r="F1028" s="265" t="str">
        <f t="shared" si="58"/>
        <v>否</v>
      </c>
      <c r="G1028" s="154" t="str">
        <f t="shared" si="59"/>
        <v>项</v>
      </c>
    </row>
    <row r="1029" ht="36" customHeight="1" spans="1:7">
      <c r="A1029" s="428" t="s">
        <v>1879</v>
      </c>
      <c r="B1029" s="294" t="s">
        <v>142</v>
      </c>
      <c r="C1029" s="432">
        <v>0</v>
      </c>
      <c r="D1029" s="432">
        <v>0</v>
      </c>
      <c r="E1029" s="292" t="str">
        <f t="shared" si="60"/>
        <v/>
      </c>
      <c r="F1029" s="265" t="str">
        <f t="shared" si="58"/>
        <v>否</v>
      </c>
      <c r="G1029" s="154" t="str">
        <f t="shared" si="59"/>
        <v>项</v>
      </c>
    </row>
    <row r="1030" ht="36" customHeight="1" spans="1:7">
      <c r="A1030" s="428" t="s">
        <v>1880</v>
      </c>
      <c r="B1030" s="294" t="s">
        <v>144</v>
      </c>
      <c r="C1030" s="432">
        <v>0</v>
      </c>
      <c r="D1030" s="432">
        <v>0</v>
      </c>
      <c r="E1030" s="292" t="str">
        <f t="shared" si="60"/>
        <v/>
      </c>
      <c r="F1030" s="265" t="str">
        <f t="shared" si="58"/>
        <v>否</v>
      </c>
      <c r="G1030" s="154" t="str">
        <f t="shared" si="59"/>
        <v>项</v>
      </c>
    </row>
    <row r="1031" ht="36" customHeight="1" spans="1:7">
      <c r="A1031" s="428" t="s">
        <v>1881</v>
      </c>
      <c r="B1031" s="294" t="s">
        <v>1846</v>
      </c>
      <c r="C1031" s="432">
        <v>0</v>
      </c>
      <c r="D1031" s="432">
        <v>0</v>
      </c>
      <c r="E1031" s="292" t="str">
        <f t="shared" si="60"/>
        <v/>
      </c>
      <c r="F1031" s="265" t="str">
        <f t="shared" si="58"/>
        <v>否</v>
      </c>
      <c r="G1031" s="154" t="str">
        <f t="shared" si="59"/>
        <v>项</v>
      </c>
    </row>
    <row r="1032" ht="36" customHeight="1" spans="1:7">
      <c r="A1032" s="428" t="s">
        <v>1882</v>
      </c>
      <c r="B1032" s="294" t="s">
        <v>1883</v>
      </c>
      <c r="C1032" s="432">
        <v>0</v>
      </c>
      <c r="D1032" s="432">
        <v>0</v>
      </c>
      <c r="E1032" s="292" t="str">
        <f t="shared" si="60"/>
        <v/>
      </c>
      <c r="F1032" s="265" t="str">
        <f t="shared" si="58"/>
        <v>否</v>
      </c>
      <c r="G1032" s="154" t="str">
        <f t="shared" si="59"/>
        <v>项</v>
      </c>
    </row>
    <row r="1033" ht="36" customHeight="1" spans="1:7">
      <c r="A1033" s="428" t="s">
        <v>1884</v>
      </c>
      <c r="B1033" s="294" t="s">
        <v>1885</v>
      </c>
      <c r="C1033" s="432">
        <v>0</v>
      </c>
      <c r="D1033" s="432">
        <v>0</v>
      </c>
      <c r="E1033" s="292" t="str">
        <f t="shared" si="60"/>
        <v/>
      </c>
      <c r="F1033" s="265" t="str">
        <f t="shared" si="58"/>
        <v>否</v>
      </c>
      <c r="G1033" s="154" t="str">
        <f t="shared" si="59"/>
        <v>项</v>
      </c>
    </row>
    <row r="1034" ht="36" customHeight="1" spans="1:7">
      <c r="A1034" s="426" t="s">
        <v>1886</v>
      </c>
      <c r="B1034" s="290" t="s">
        <v>1887</v>
      </c>
      <c r="C1034" s="427">
        <f>SUM(C1035:C1038)</f>
        <v>0</v>
      </c>
      <c r="D1034" s="427">
        <f>SUM(D1035:D1038)</f>
        <v>0</v>
      </c>
      <c r="E1034" s="292" t="str">
        <f t="shared" si="60"/>
        <v/>
      </c>
      <c r="F1034" s="265" t="str">
        <f t="shared" si="58"/>
        <v>否</v>
      </c>
      <c r="G1034" s="154" t="str">
        <f t="shared" si="59"/>
        <v>款</v>
      </c>
    </row>
    <row r="1035" ht="36" customHeight="1" spans="1:7">
      <c r="A1035" s="428" t="s">
        <v>1888</v>
      </c>
      <c r="B1035" s="294" t="s">
        <v>1889</v>
      </c>
      <c r="C1035" s="432">
        <v>0</v>
      </c>
      <c r="D1035" s="432">
        <v>0</v>
      </c>
      <c r="E1035" s="292" t="str">
        <f t="shared" si="60"/>
        <v/>
      </c>
      <c r="F1035" s="265" t="str">
        <f t="shared" si="58"/>
        <v>否</v>
      </c>
      <c r="G1035" s="154" t="str">
        <f t="shared" si="59"/>
        <v>项</v>
      </c>
    </row>
    <row r="1036" ht="36" customHeight="1" spans="1:7">
      <c r="A1036" s="428" t="s">
        <v>1890</v>
      </c>
      <c r="B1036" s="294" t="s">
        <v>1891</v>
      </c>
      <c r="C1036" s="432">
        <v>0</v>
      </c>
      <c r="D1036" s="432">
        <v>0</v>
      </c>
      <c r="E1036" s="292" t="str">
        <f t="shared" si="60"/>
        <v/>
      </c>
      <c r="F1036" s="265" t="str">
        <f t="shared" si="58"/>
        <v>否</v>
      </c>
      <c r="G1036" s="154" t="str">
        <f t="shared" si="59"/>
        <v>项</v>
      </c>
    </row>
    <row r="1037" ht="36" customHeight="1" spans="1:7">
      <c r="A1037" s="428" t="s">
        <v>1892</v>
      </c>
      <c r="B1037" s="294" t="s">
        <v>1893</v>
      </c>
      <c r="C1037" s="432">
        <v>0</v>
      </c>
      <c r="D1037" s="432">
        <v>0</v>
      </c>
      <c r="E1037" s="292" t="str">
        <f t="shared" si="60"/>
        <v/>
      </c>
      <c r="F1037" s="265" t="str">
        <f t="shared" si="58"/>
        <v>否</v>
      </c>
      <c r="G1037" s="154" t="str">
        <f t="shared" si="59"/>
        <v>项</v>
      </c>
    </row>
    <row r="1038" ht="36" customHeight="1" spans="1:7">
      <c r="A1038" s="428" t="s">
        <v>1894</v>
      </c>
      <c r="B1038" s="294" t="s">
        <v>1895</v>
      </c>
      <c r="C1038" s="432">
        <v>0</v>
      </c>
      <c r="D1038" s="432">
        <v>0</v>
      </c>
      <c r="E1038" s="292" t="str">
        <f t="shared" si="60"/>
        <v/>
      </c>
      <c r="F1038" s="265" t="str">
        <f t="shared" si="58"/>
        <v>否</v>
      </c>
      <c r="G1038" s="154" t="str">
        <f t="shared" si="59"/>
        <v>项</v>
      </c>
    </row>
    <row r="1039" ht="36" customHeight="1" spans="1:7">
      <c r="A1039" s="426" t="s">
        <v>1896</v>
      </c>
      <c r="B1039" s="290" t="s">
        <v>1897</v>
      </c>
      <c r="C1039" s="427">
        <f>SUM(C1040:C1041)</f>
        <v>0</v>
      </c>
      <c r="D1039" s="427">
        <f>SUM(D1040:D1041)</f>
        <v>0</v>
      </c>
      <c r="E1039" s="292" t="str">
        <f t="shared" si="60"/>
        <v/>
      </c>
      <c r="F1039" s="265" t="str">
        <f t="shared" si="58"/>
        <v>否</v>
      </c>
      <c r="G1039" s="154" t="str">
        <f t="shared" si="59"/>
        <v>款</v>
      </c>
    </row>
    <row r="1040" ht="36" customHeight="1" spans="1:7">
      <c r="A1040" s="428" t="s">
        <v>1898</v>
      </c>
      <c r="B1040" s="294" t="s">
        <v>1899</v>
      </c>
      <c r="C1040" s="432">
        <v>0</v>
      </c>
      <c r="D1040" s="432">
        <v>0</v>
      </c>
      <c r="E1040" s="292" t="str">
        <f t="shared" si="60"/>
        <v/>
      </c>
      <c r="F1040" s="265" t="str">
        <f t="shared" si="58"/>
        <v>否</v>
      </c>
      <c r="G1040" s="154" t="str">
        <f t="shared" si="59"/>
        <v>项</v>
      </c>
    </row>
    <row r="1041" ht="36" customHeight="1" spans="1:7">
      <c r="A1041" s="428" t="s">
        <v>1900</v>
      </c>
      <c r="B1041" s="294" t="s">
        <v>1901</v>
      </c>
      <c r="C1041" s="432"/>
      <c r="D1041" s="432"/>
      <c r="E1041" s="292" t="str">
        <f t="shared" si="60"/>
        <v/>
      </c>
      <c r="F1041" s="265" t="str">
        <f t="shared" si="58"/>
        <v>否</v>
      </c>
      <c r="G1041" s="154" t="str">
        <f t="shared" si="59"/>
        <v>项</v>
      </c>
    </row>
    <row r="1042" ht="36" customHeight="1" spans="1:7">
      <c r="A1042" s="435" t="s">
        <v>1902</v>
      </c>
      <c r="B1042" s="436" t="s">
        <v>530</v>
      </c>
      <c r="C1042" s="437"/>
      <c r="D1042" s="437"/>
      <c r="E1042" s="292" t="str">
        <f t="shared" si="60"/>
        <v/>
      </c>
      <c r="F1042" s="265" t="str">
        <f t="shared" si="58"/>
        <v>否</v>
      </c>
      <c r="G1042" s="154" t="str">
        <f t="shared" si="59"/>
        <v>项</v>
      </c>
    </row>
    <row r="1043" ht="36" customHeight="1" spans="1:7">
      <c r="A1043" s="426" t="s">
        <v>96</v>
      </c>
      <c r="B1043" s="290" t="s">
        <v>97</v>
      </c>
      <c r="C1043" s="427">
        <f>SUM(C1044,C1054,C1070,C1075,C1092,C1099,C1107)</f>
        <v>838</v>
      </c>
      <c r="D1043" s="427">
        <f>SUM(D1044,D1054,D1070,D1075,D1092,D1099,D1107)</f>
        <v>1834</v>
      </c>
      <c r="E1043" s="292">
        <f t="shared" si="60"/>
        <v>1.189</v>
      </c>
      <c r="F1043" s="265" t="str">
        <f t="shared" si="58"/>
        <v>是</v>
      </c>
      <c r="G1043" s="154" t="str">
        <f t="shared" si="59"/>
        <v>类</v>
      </c>
    </row>
    <row r="1044" ht="36" customHeight="1" spans="1:7">
      <c r="A1044" s="426" t="s">
        <v>1903</v>
      </c>
      <c r="B1044" s="290" t="s">
        <v>1904</v>
      </c>
      <c r="C1044" s="427">
        <f>SUM(C1045:C1053)</f>
        <v>97</v>
      </c>
      <c r="D1044" s="427">
        <f>SUM(D1045:D1053)</f>
        <v>22</v>
      </c>
      <c r="E1044" s="292">
        <f t="shared" si="60"/>
        <v>-0.773</v>
      </c>
      <c r="F1044" s="265" t="str">
        <f t="shared" si="58"/>
        <v>是</v>
      </c>
      <c r="G1044" s="154" t="str">
        <f t="shared" si="59"/>
        <v>款</v>
      </c>
    </row>
    <row r="1045" ht="36" customHeight="1" spans="1:7">
      <c r="A1045" s="428" t="s">
        <v>1905</v>
      </c>
      <c r="B1045" s="294" t="s">
        <v>140</v>
      </c>
      <c r="C1045" s="429">
        <v>63</v>
      </c>
      <c r="D1045" s="429">
        <v>22</v>
      </c>
      <c r="E1045" s="292">
        <f t="shared" si="60"/>
        <v>-0.651</v>
      </c>
      <c r="F1045" s="265" t="str">
        <f t="shared" si="58"/>
        <v>是</v>
      </c>
      <c r="G1045" s="154" t="str">
        <f t="shared" si="59"/>
        <v>项</v>
      </c>
    </row>
    <row r="1046" ht="36" customHeight="1" spans="1:7">
      <c r="A1046" s="428" t="s">
        <v>1906</v>
      </c>
      <c r="B1046" s="294" t="s">
        <v>142</v>
      </c>
      <c r="C1046" s="429">
        <v>34</v>
      </c>
      <c r="D1046" s="432">
        <v>0</v>
      </c>
      <c r="E1046" s="292">
        <f t="shared" si="60"/>
        <v>-1</v>
      </c>
      <c r="F1046" s="265" t="str">
        <f t="shared" ref="F1046:F1109" si="61">IF(LEN(A1046)=3,"是",IF(B1046&lt;&gt;"",IF(SUM(C1046:D1046)&lt;&gt;0,"是","否"),"是"))</f>
        <v>是</v>
      </c>
      <c r="G1046" s="154" t="str">
        <f t="shared" ref="G1046:G1109" si="62">IF(LEN(A1046)=3,"类",IF(LEN(A1046)=5,"款","项"))</f>
        <v>项</v>
      </c>
    </row>
    <row r="1047" ht="36" customHeight="1" spans="1:7">
      <c r="A1047" s="428" t="s">
        <v>1907</v>
      </c>
      <c r="B1047" s="294" t="s">
        <v>144</v>
      </c>
      <c r="C1047" s="432">
        <v>0</v>
      </c>
      <c r="D1047" s="432">
        <v>0</v>
      </c>
      <c r="E1047" s="292" t="str">
        <f t="shared" si="60"/>
        <v/>
      </c>
      <c r="F1047" s="265" t="str">
        <f t="shared" si="61"/>
        <v>否</v>
      </c>
      <c r="G1047" s="154" t="str">
        <f t="shared" si="62"/>
        <v>项</v>
      </c>
    </row>
    <row r="1048" ht="36" customHeight="1" spans="1:7">
      <c r="A1048" s="428" t="s">
        <v>1908</v>
      </c>
      <c r="B1048" s="294" t="s">
        <v>1909</v>
      </c>
      <c r="C1048" s="432"/>
      <c r="D1048" s="432"/>
      <c r="E1048" s="292" t="str">
        <f t="shared" si="60"/>
        <v/>
      </c>
      <c r="F1048" s="265" t="str">
        <f t="shared" si="61"/>
        <v>否</v>
      </c>
      <c r="G1048" s="154" t="str">
        <f t="shared" si="62"/>
        <v>项</v>
      </c>
    </row>
    <row r="1049" ht="36" customHeight="1" spans="1:7">
      <c r="A1049" s="428" t="s">
        <v>1910</v>
      </c>
      <c r="B1049" s="294" t="s">
        <v>1911</v>
      </c>
      <c r="C1049" s="432">
        <v>0</v>
      </c>
      <c r="D1049" s="432">
        <v>0</v>
      </c>
      <c r="E1049" s="292" t="str">
        <f t="shared" si="60"/>
        <v/>
      </c>
      <c r="F1049" s="265" t="str">
        <f t="shared" si="61"/>
        <v>否</v>
      </c>
      <c r="G1049" s="154" t="str">
        <f t="shared" si="62"/>
        <v>项</v>
      </c>
    </row>
    <row r="1050" ht="36" customHeight="1" spans="1:7">
      <c r="A1050" s="428" t="s">
        <v>1912</v>
      </c>
      <c r="B1050" s="294" t="s">
        <v>1913</v>
      </c>
      <c r="C1050" s="432">
        <v>0</v>
      </c>
      <c r="D1050" s="432">
        <v>0</v>
      </c>
      <c r="E1050" s="292" t="str">
        <f t="shared" ref="E1050:E1113" si="63">IF(C1050&gt;0,D1050/C1050-1,IF(C1050&lt;0,-(D1050/C1050-1),""))</f>
        <v/>
      </c>
      <c r="F1050" s="265" t="str">
        <f t="shared" si="61"/>
        <v>否</v>
      </c>
      <c r="G1050" s="154" t="str">
        <f t="shared" si="62"/>
        <v>项</v>
      </c>
    </row>
    <row r="1051" ht="36" customHeight="1" spans="1:7">
      <c r="A1051" s="428" t="s">
        <v>1914</v>
      </c>
      <c r="B1051" s="294" t="s">
        <v>1915</v>
      </c>
      <c r="C1051" s="432"/>
      <c r="D1051" s="432"/>
      <c r="E1051" s="292" t="str">
        <f t="shared" si="63"/>
        <v/>
      </c>
      <c r="F1051" s="265" t="str">
        <f t="shared" si="61"/>
        <v>否</v>
      </c>
      <c r="G1051" s="154" t="str">
        <f t="shared" si="62"/>
        <v>项</v>
      </c>
    </row>
    <row r="1052" ht="36" customHeight="1" spans="1:7">
      <c r="A1052" s="428" t="s">
        <v>1916</v>
      </c>
      <c r="B1052" s="294" t="s">
        <v>1917</v>
      </c>
      <c r="C1052" s="432">
        <v>0</v>
      </c>
      <c r="D1052" s="432">
        <v>0</v>
      </c>
      <c r="E1052" s="292" t="str">
        <f t="shared" si="63"/>
        <v/>
      </c>
      <c r="F1052" s="265" t="str">
        <f t="shared" si="61"/>
        <v>否</v>
      </c>
      <c r="G1052" s="154" t="str">
        <f t="shared" si="62"/>
        <v>项</v>
      </c>
    </row>
    <row r="1053" ht="36" customHeight="1" spans="1:7">
      <c r="A1053" s="428" t="s">
        <v>1918</v>
      </c>
      <c r="B1053" s="294" t="s">
        <v>1919</v>
      </c>
      <c r="C1053" s="432"/>
      <c r="D1053" s="432"/>
      <c r="E1053" s="292" t="str">
        <f t="shared" si="63"/>
        <v/>
      </c>
      <c r="F1053" s="265" t="str">
        <f t="shared" si="61"/>
        <v>否</v>
      </c>
      <c r="G1053" s="154" t="str">
        <f t="shared" si="62"/>
        <v>项</v>
      </c>
    </row>
    <row r="1054" ht="36" customHeight="1" spans="1:7">
      <c r="A1054" s="426" t="s">
        <v>1920</v>
      </c>
      <c r="B1054" s="290" t="s">
        <v>1921</v>
      </c>
      <c r="C1054" s="427">
        <f>SUM(C1055:C1069)</f>
        <v>0</v>
      </c>
      <c r="D1054" s="427">
        <f>SUM(D1055:D1069)</f>
        <v>0</v>
      </c>
      <c r="E1054" s="292" t="str">
        <f t="shared" si="63"/>
        <v/>
      </c>
      <c r="F1054" s="265" t="str">
        <f t="shared" si="61"/>
        <v>否</v>
      </c>
      <c r="G1054" s="154" t="str">
        <f t="shared" si="62"/>
        <v>款</v>
      </c>
    </row>
    <row r="1055" ht="36" customHeight="1" spans="1:7">
      <c r="A1055" s="428" t="s">
        <v>1922</v>
      </c>
      <c r="B1055" s="294" t="s">
        <v>140</v>
      </c>
      <c r="C1055" s="432"/>
      <c r="D1055" s="432"/>
      <c r="E1055" s="292" t="str">
        <f t="shared" si="63"/>
        <v/>
      </c>
      <c r="F1055" s="265" t="str">
        <f t="shared" si="61"/>
        <v>否</v>
      </c>
      <c r="G1055" s="154" t="str">
        <f t="shared" si="62"/>
        <v>项</v>
      </c>
    </row>
    <row r="1056" ht="36" customHeight="1" spans="1:7">
      <c r="A1056" s="428" t="s">
        <v>1923</v>
      </c>
      <c r="B1056" s="294" t="s">
        <v>142</v>
      </c>
      <c r="C1056" s="432">
        <v>0</v>
      </c>
      <c r="D1056" s="432">
        <v>0</v>
      </c>
      <c r="E1056" s="292" t="str">
        <f t="shared" si="63"/>
        <v/>
      </c>
      <c r="F1056" s="265" t="str">
        <f t="shared" si="61"/>
        <v>否</v>
      </c>
      <c r="G1056" s="154" t="str">
        <f t="shared" si="62"/>
        <v>项</v>
      </c>
    </row>
    <row r="1057" ht="36" customHeight="1" spans="1:7">
      <c r="A1057" s="428" t="s">
        <v>1924</v>
      </c>
      <c r="B1057" s="294" t="s">
        <v>144</v>
      </c>
      <c r="C1057" s="432"/>
      <c r="D1057" s="432"/>
      <c r="E1057" s="292" t="str">
        <f t="shared" si="63"/>
        <v/>
      </c>
      <c r="F1057" s="265" t="str">
        <f t="shared" si="61"/>
        <v>否</v>
      </c>
      <c r="G1057" s="154" t="str">
        <f t="shared" si="62"/>
        <v>项</v>
      </c>
    </row>
    <row r="1058" ht="36" customHeight="1" spans="1:7">
      <c r="A1058" s="428" t="s">
        <v>1925</v>
      </c>
      <c r="B1058" s="294" t="s">
        <v>1926</v>
      </c>
      <c r="C1058" s="432"/>
      <c r="D1058" s="432"/>
      <c r="E1058" s="292" t="str">
        <f t="shared" si="63"/>
        <v/>
      </c>
      <c r="F1058" s="265" t="str">
        <f t="shared" si="61"/>
        <v>否</v>
      </c>
      <c r="G1058" s="154" t="str">
        <f t="shared" si="62"/>
        <v>项</v>
      </c>
    </row>
    <row r="1059" ht="36" customHeight="1" spans="1:7">
      <c r="A1059" s="428" t="s">
        <v>1927</v>
      </c>
      <c r="B1059" s="294" t="s">
        <v>1928</v>
      </c>
      <c r="C1059" s="432"/>
      <c r="D1059" s="432"/>
      <c r="E1059" s="292" t="str">
        <f t="shared" si="63"/>
        <v/>
      </c>
      <c r="F1059" s="265" t="str">
        <f t="shared" si="61"/>
        <v>否</v>
      </c>
      <c r="G1059" s="154" t="str">
        <f t="shared" si="62"/>
        <v>项</v>
      </c>
    </row>
    <row r="1060" ht="36" customHeight="1" spans="1:7">
      <c r="A1060" s="428" t="s">
        <v>1929</v>
      </c>
      <c r="B1060" s="294" t="s">
        <v>1930</v>
      </c>
      <c r="C1060" s="432">
        <v>0</v>
      </c>
      <c r="D1060" s="432">
        <v>0</v>
      </c>
      <c r="E1060" s="292" t="str">
        <f t="shared" si="63"/>
        <v/>
      </c>
      <c r="F1060" s="265" t="str">
        <f t="shared" si="61"/>
        <v>否</v>
      </c>
      <c r="G1060" s="154" t="str">
        <f t="shared" si="62"/>
        <v>项</v>
      </c>
    </row>
    <row r="1061" ht="36" customHeight="1" spans="1:7">
      <c r="A1061" s="428" t="s">
        <v>1931</v>
      </c>
      <c r="B1061" s="294" t="s">
        <v>1932</v>
      </c>
      <c r="C1061" s="432"/>
      <c r="D1061" s="432"/>
      <c r="E1061" s="292" t="str">
        <f t="shared" si="63"/>
        <v/>
      </c>
      <c r="F1061" s="265" t="str">
        <f t="shared" si="61"/>
        <v>否</v>
      </c>
      <c r="G1061" s="154" t="str">
        <f t="shared" si="62"/>
        <v>项</v>
      </c>
    </row>
    <row r="1062" ht="36" customHeight="1" spans="1:7">
      <c r="A1062" s="428" t="s">
        <v>1933</v>
      </c>
      <c r="B1062" s="294" t="s">
        <v>1934</v>
      </c>
      <c r="C1062" s="432">
        <v>0</v>
      </c>
      <c r="D1062" s="432">
        <v>0</v>
      </c>
      <c r="E1062" s="292" t="str">
        <f t="shared" si="63"/>
        <v/>
      </c>
      <c r="F1062" s="265" t="str">
        <f t="shared" si="61"/>
        <v>否</v>
      </c>
      <c r="G1062" s="154" t="str">
        <f t="shared" si="62"/>
        <v>项</v>
      </c>
    </row>
    <row r="1063" ht="36" customHeight="1" spans="1:7">
      <c r="A1063" s="428" t="s">
        <v>1935</v>
      </c>
      <c r="B1063" s="294" t="s">
        <v>1936</v>
      </c>
      <c r="C1063" s="432">
        <v>0</v>
      </c>
      <c r="D1063" s="432">
        <v>0</v>
      </c>
      <c r="E1063" s="292" t="str">
        <f t="shared" si="63"/>
        <v/>
      </c>
      <c r="F1063" s="265" t="str">
        <f t="shared" si="61"/>
        <v>否</v>
      </c>
      <c r="G1063" s="154" t="str">
        <f t="shared" si="62"/>
        <v>项</v>
      </c>
    </row>
    <row r="1064" ht="36" customHeight="1" spans="1:7">
      <c r="A1064" s="428" t="s">
        <v>1937</v>
      </c>
      <c r="B1064" s="294" t="s">
        <v>1938</v>
      </c>
      <c r="C1064" s="432">
        <v>0</v>
      </c>
      <c r="D1064" s="432">
        <v>0</v>
      </c>
      <c r="E1064" s="292" t="str">
        <f t="shared" si="63"/>
        <v/>
      </c>
      <c r="F1064" s="265" t="str">
        <f t="shared" si="61"/>
        <v>否</v>
      </c>
      <c r="G1064" s="154" t="str">
        <f t="shared" si="62"/>
        <v>项</v>
      </c>
    </row>
    <row r="1065" ht="36" customHeight="1" spans="1:7">
      <c r="A1065" s="428" t="s">
        <v>1939</v>
      </c>
      <c r="B1065" s="294" t="s">
        <v>1940</v>
      </c>
      <c r="C1065" s="432">
        <v>0</v>
      </c>
      <c r="D1065" s="432">
        <v>0</v>
      </c>
      <c r="E1065" s="292" t="str">
        <f t="shared" si="63"/>
        <v/>
      </c>
      <c r="F1065" s="265" t="str">
        <f t="shared" si="61"/>
        <v>否</v>
      </c>
      <c r="G1065" s="154" t="str">
        <f t="shared" si="62"/>
        <v>项</v>
      </c>
    </row>
    <row r="1066" ht="36" customHeight="1" spans="1:7">
      <c r="A1066" s="428" t="s">
        <v>1941</v>
      </c>
      <c r="B1066" s="294" t="s">
        <v>1942</v>
      </c>
      <c r="C1066" s="432">
        <v>0</v>
      </c>
      <c r="D1066" s="432">
        <v>0</v>
      </c>
      <c r="E1066" s="292" t="str">
        <f t="shared" si="63"/>
        <v/>
      </c>
      <c r="F1066" s="265" t="str">
        <f t="shared" si="61"/>
        <v>否</v>
      </c>
      <c r="G1066" s="154" t="str">
        <f t="shared" si="62"/>
        <v>项</v>
      </c>
    </row>
    <row r="1067" ht="36" customHeight="1" spans="1:7">
      <c r="A1067" s="428" t="s">
        <v>1943</v>
      </c>
      <c r="B1067" s="294" t="s">
        <v>1944</v>
      </c>
      <c r="C1067" s="432">
        <v>0</v>
      </c>
      <c r="D1067" s="432">
        <v>0</v>
      </c>
      <c r="E1067" s="292" t="str">
        <f t="shared" si="63"/>
        <v/>
      </c>
      <c r="F1067" s="265" t="str">
        <f t="shared" si="61"/>
        <v>否</v>
      </c>
      <c r="G1067" s="154" t="str">
        <f t="shared" si="62"/>
        <v>项</v>
      </c>
    </row>
    <row r="1068" ht="36" customHeight="1" spans="1:7">
      <c r="A1068" s="428" t="s">
        <v>1945</v>
      </c>
      <c r="B1068" s="294" t="s">
        <v>1946</v>
      </c>
      <c r="C1068" s="432">
        <v>0</v>
      </c>
      <c r="D1068" s="432">
        <v>0</v>
      </c>
      <c r="E1068" s="292" t="str">
        <f t="shared" si="63"/>
        <v/>
      </c>
      <c r="F1068" s="265" t="str">
        <f t="shared" si="61"/>
        <v>否</v>
      </c>
      <c r="G1068" s="154" t="str">
        <f t="shared" si="62"/>
        <v>项</v>
      </c>
    </row>
    <row r="1069" ht="36" customHeight="1" spans="1:7">
      <c r="A1069" s="428" t="s">
        <v>1947</v>
      </c>
      <c r="B1069" s="294" t="s">
        <v>1948</v>
      </c>
      <c r="C1069" s="432"/>
      <c r="D1069" s="432"/>
      <c r="E1069" s="292" t="str">
        <f t="shared" si="63"/>
        <v/>
      </c>
      <c r="F1069" s="265" t="str">
        <f t="shared" si="61"/>
        <v>否</v>
      </c>
      <c r="G1069" s="154" t="str">
        <f t="shared" si="62"/>
        <v>项</v>
      </c>
    </row>
    <row r="1070" ht="36" customHeight="1" spans="1:7">
      <c r="A1070" s="426" t="s">
        <v>1949</v>
      </c>
      <c r="B1070" s="290" t="s">
        <v>1950</v>
      </c>
      <c r="C1070" s="427">
        <f>SUM(C1071:C1074)</f>
        <v>0</v>
      </c>
      <c r="D1070" s="427">
        <f>SUM(D1071:D1074)</f>
        <v>0</v>
      </c>
      <c r="E1070" s="292" t="str">
        <f t="shared" si="63"/>
        <v/>
      </c>
      <c r="F1070" s="265" t="str">
        <f t="shared" si="61"/>
        <v>否</v>
      </c>
      <c r="G1070" s="154" t="str">
        <f t="shared" si="62"/>
        <v>款</v>
      </c>
    </row>
    <row r="1071" ht="36" customHeight="1" spans="1:7">
      <c r="A1071" s="428" t="s">
        <v>1951</v>
      </c>
      <c r="B1071" s="294" t="s">
        <v>140</v>
      </c>
      <c r="C1071" s="432"/>
      <c r="D1071" s="432"/>
      <c r="E1071" s="292" t="str">
        <f t="shared" si="63"/>
        <v/>
      </c>
      <c r="F1071" s="265" t="str">
        <f t="shared" si="61"/>
        <v>否</v>
      </c>
      <c r="G1071" s="154" t="str">
        <f t="shared" si="62"/>
        <v>项</v>
      </c>
    </row>
    <row r="1072" ht="36" customHeight="1" spans="1:7">
      <c r="A1072" s="428" t="s">
        <v>1952</v>
      </c>
      <c r="B1072" s="294" t="s">
        <v>142</v>
      </c>
      <c r="C1072" s="432">
        <v>0</v>
      </c>
      <c r="D1072" s="432">
        <v>0</v>
      </c>
      <c r="E1072" s="292" t="str">
        <f t="shared" si="63"/>
        <v/>
      </c>
      <c r="F1072" s="265" t="str">
        <f t="shared" si="61"/>
        <v>否</v>
      </c>
      <c r="G1072" s="154" t="str">
        <f t="shared" si="62"/>
        <v>项</v>
      </c>
    </row>
    <row r="1073" ht="36" customHeight="1" spans="1:7">
      <c r="A1073" s="428" t="s">
        <v>1953</v>
      </c>
      <c r="B1073" s="294" t="s">
        <v>144</v>
      </c>
      <c r="C1073" s="432">
        <v>0</v>
      </c>
      <c r="D1073" s="432">
        <v>0</v>
      </c>
      <c r="E1073" s="292" t="str">
        <f t="shared" si="63"/>
        <v/>
      </c>
      <c r="F1073" s="265" t="str">
        <f t="shared" si="61"/>
        <v>否</v>
      </c>
      <c r="G1073" s="154" t="str">
        <f t="shared" si="62"/>
        <v>项</v>
      </c>
    </row>
    <row r="1074" ht="36" customHeight="1" spans="1:7">
      <c r="A1074" s="428" t="s">
        <v>1954</v>
      </c>
      <c r="B1074" s="294" t="s">
        <v>1955</v>
      </c>
      <c r="C1074" s="432">
        <v>0</v>
      </c>
      <c r="D1074" s="432">
        <v>0</v>
      </c>
      <c r="E1074" s="292" t="str">
        <f t="shared" si="63"/>
        <v/>
      </c>
      <c r="F1074" s="265" t="str">
        <f t="shared" si="61"/>
        <v>否</v>
      </c>
      <c r="G1074" s="154" t="str">
        <f t="shared" si="62"/>
        <v>项</v>
      </c>
    </row>
    <row r="1075" ht="36" customHeight="1" spans="1:7">
      <c r="A1075" s="426" t="s">
        <v>1956</v>
      </c>
      <c r="B1075" s="290" t="s">
        <v>1957</v>
      </c>
      <c r="C1075" s="427">
        <f>SUM(C1076:C1091)</f>
        <v>656</v>
      </c>
      <c r="D1075" s="427">
        <f>SUM(D1076:D1091)</f>
        <v>356</v>
      </c>
      <c r="E1075" s="292">
        <f t="shared" si="63"/>
        <v>-0.457</v>
      </c>
      <c r="F1075" s="265" t="str">
        <f t="shared" si="61"/>
        <v>是</v>
      </c>
      <c r="G1075" s="154" t="str">
        <f t="shared" si="62"/>
        <v>款</v>
      </c>
    </row>
    <row r="1076" ht="36" customHeight="1" spans="1:7">
      <c r="A1076" s="428" t="s">
        <v>1958</v>
      </c>
      <c r="B1076" s="294" t="s">
        <v>140</v>
      </c>
      <c r="C1076" s="429">
        <v>291</v>
      </c>
      <c r="D1076" s="429">
        <v>205</v>
      </c>
      <c r="E1076" s="292">
        <f t="shared" si="63"/>
        <v>-0.296</v>
      </c>
      <c r="F1076" s="265" t="str">
        <f t="shared" si="61"/>
        <v>是</v>
      </c>
      <c r="G1076" s="154" t="str">
        <f t="shared" si="62"/>
        <v>项</v>
      </c>
    </row>
    <row r="1077" ht="36" customHeight="1" spans="1:7">
      <c r="A1077" s="428" t="s">
        <v>1959</v>
      </c>
      <c r="B1077" s="294" t="s">
        <v>142</v>
      </c>
      <c r="C1077" s="432">
        <v>0</v>
      </c>
      <c r="D1077" s="432">
        <v>0</v>
      </c>
      <c r="E1077" s="292" t="str">
        <f t="shared" si="63"/>
        <v/>
      </c>
      <c r="F1077" s="265" t="str">
        <f t="shared" si="61"/>
        <v>否</v>
      </c>
      <c r="G1077" s="154" t="str">
        <f t="shared" si="62"/>
        <v>项</v>
      </c>
    </row>
    <row r="1078" ht="36" customHeight="1" spans="1:7">
      <c r="A1078" s="428" t="s">
        <v>1960</v>
      </c>
      <c r="B1078" s="294" t="s">
        <v>144</v>
      </c>
      <c r="C1078" s="432"/>
      <c r="D1078" s="432"/>
      <c r="E1078" s="292" t="str">
        <f t="shared" si="63"/>
        <v/>
      </c>
      <c r="F1078" s="265" t="str">
        <f t="shared" si="61"/>
        <v>否</v>
      </c>
      <c r="G1078" s="154" t="str">
        <f t="shared" si="62"/>
        <v>项</v>
      </c>
    </row>
    <row r="1079" ht="36" customHeight="1" spans="1:7">
      <c r="A1079" s="428" t="s">
        <v>1961</v>
      </c>
      <c r="B1079" s="294" t="s">
        <v>1962</v>
      </c>
      <c r="C1079" s="432">
        <v>0</v>
      </c>
      <c r="D1079" s="432">
        <v>0</v>
      </c>
      <c r="E1079" s="292" t="str">
        <f t="shared" si="63"/>
        <v/>
      </c>
      <c r="F1079" s="265" t="str">
        <f t="shared" si="61"/>
        <v>否</v>
      </c>
      <c r="G1079" s="154" t="str">
        <f t="shared" si="62"/>
        <v>项</v>
      </c>
    </row>
    <row r="1080" ht="36" customHeight="1" spans="1:7">
      <c r="A1080" s="428" t="s">
        <v>1963</v>
      </c>
      <c r="B1080" s="294" t="s">
        <v>1964</v>
      </c>
      <c r="C1080" s="432">
        <v>0</v>
      </c>
      <c r="D1080" s="432">
        <v>0</v>
      </c>
      <c r="E1080" s="292" t="str">
        <f t="shared" si="63"/>
        <v/>
      </c>
      <c r="F1080" s="265" t="str">
        <f t="shared" si="61"/>
        <v>否</v>
      </c>
      <c r="G1080" s="154" t="str">
        <f t="shared" si="62"/>
        <v>项</v>
      </c>
    </row>
    <row r="1081" ht="36" customHeight="1" spans="1:7">
      <c r="A1081" s="428" t="s">
        <v>1965</v>
      </c>
      <c r="B1081" s="294" t="s">
        <v>1966</v>
      </c>
      <c r="C1081" s="432"/>
      <c r="D1081" s="432"/>
      <c r="E1081" s="292" t="str">
        <f t="shared" si="63"/>
        <v/>
      </c>
      <c r="F1081" s="265" t="str">
        <f t="shared" si="61"/>
        <v>否</v>
      </c>
      <c r="G1081" s="154" t="str">
        <f t="shared" si="62"/>
        <v>项</v>
      </c>
    </row>
    <row r="1082" ht="36" customHeight="1" spans="1:7">
      <c r="A1082" s="428" t="s">
        <v>1967</v>
      </c>
      <c r="B1082" s="294" t="s">
        <v>1968</v>
      </c>
      <c r="C1082" s="432"/>
      <c r="D1082" s="432"/>
      <c r="E1082" s="292" t="str">
        <f t="shared" si="63"/>
        <v/>
      </c>
      <c r="F1082" s="265" t="str">
        <f t="shared" si="61"/>
        <v>否</v>
      </c>
      <c r="G1082" s="154" t="str">
        <f t="shared" si="62"/>
        <v>项</v>
      </c>
    </row>
    <row r="1083" ht="36" customHeight="1" spans="1:7">
      <c r="A1083" s="428" t="s">
        <v>1969</v>
      </c>
      <c r="B1083" s="294" t="s">
        <v>1970</v>
      </c>
      <c r="C1083" s="432">
        <v>0</v>
      </c>
      <c r="D1083" s="432">
        <v>0</v>
      </c>
      <c r="E1083" s="292" t="str">
        <f t="shared" si="63"/>
        <v/>
      </c>
      <c r="F1083" s="265" t="str">
        <f t="shared" si="61"/>
        <v>否</v>
      </c>
      <c r="G1083" s="154" t="str">
        <f t="shared" si="62"/>
        <v>项</v>
      </c>
    </row>
    <row r="1084" ht="36" customHeight="1" spans="1:7">
      <c r="A1084" s="428" t="s">
        <v>1971</v>
      </c>
      <c r="B1084" s="294" t="s">
        <v>1972</v>
      </c>
      <c r="C1084" s="432"/>
      <c r="D1084" s="432"/>
      <c r="E1084" s="292" t="str">
        <f t="shared" si="63"/>
        <v/>
      </c>
      <c r="F1084" s="265" t="str">
        <f t="shared" si="61"/>
        <v>否</v>
      </c>
      <c r="G1084" s="154" t="str">
        <f t="shared" si="62"/>
        <v>项</v>
      </c>
    </row>
    <row r="1085" ht="36" customHeight="1" spans="1:7">
      <c r="A1085" s="428" t="s">
        <v>1973</v>
      </c>
      <c r="B1085" s="294" t="s">
        <v>1974</v>
      </c>
      <c r="C1085" s="432"/>
      <c r="D1085" s="432"/>
      <c r="E1085" s="292" t="str">
        <f t="shared" si="63"/>
        <v/>
      </c>
      <c r="F1085" s="265" t="str">
        <f t="shared" si="61"/>
        <v>否</v>
      </c>
      <c r="G1085" s="154" t="str">
        <f t="shared" si="62"/>
        <v>项</v>
      </c>
    </row>
    <row r="1086" ht="36" customHeight="1" spans="1:7">
      <c r="A1086" s="428" t="s">
        <v>1975</v>
      </c>
      <c r="B1086" s="294" t="s">
        <v>1846</v>
      </c>
      <c r="C1086" s="432">
        <v>0</v>
      </c>
      <c r="D1086" s="432">
        <v>0</v>
      </c>
      <c r="E1086" s="292" t="str">
        <f t="shared" si="63"/>
        <v/>
      </c>
      <c r="F1086" s="265" t="str">
        <f t="shared" si="61"/>
        <v>否</v>
      </c>
      <c r="G1086" s="154" t="str">
        <f t="shared" si="62"/>
        <v>项</v>
      </c>
    </row>
    <row r="1087" ht="36" customHeight="1" spans="1:7">
      <c r="A1087" s="428" t="s">
        <v>1976</v>
      </c>
      <c r="B1087" s="294" t="s">
        <v>1977</v>
      </c>
      <c r="C1087" s="432">
        <v>0</v>
      </c>
      <c r="D1087" s="432">
        <v>0</v>
      </c>
      <c r="E1087" s="292" t="str">
        <f t="shared" si="63"/>
        <v/>
      </c>
      <c r="F1087" s="265" t="str">
        <f t="shared" si="61"/>
        <v>否</v>
      </c>
      <c r="G1087" s="154" t="str">
        <f t="shared" si="62"/>
        <v>项</v>
      </c>
    </row>
    <row r="1088" ht="36" customHeight="1" spans="1:7">
      <c r="A1088" s="433">
        <v>2150516</v>
      </c>
      <c r="B1088" s="443" t="s">
        <v>1978</v>
      </c>
      <c r="C1088" s="432">
        <v>0</v>
      </c>
      <c r="D1088" s="432">
        <v>0</v>
      </c>
      <c r="E1088" s="292" t="str">
        <f t="shared" si="63"/>
        <v/>
      </c>
      <c r="F1088" s="265" t="str">
        <f t="shared" si="61"/>
        <v>否</v>
      </c>
      <c r="G1088" s="154" t="str">
        <f t="shared" si="62"/>
        <v>项</v>
      </c>
    </row>
    <row r="1089" ht="36" customHeight="1" spans="1:7">
      <c r="A1089" s="433">
        <v>2150517</v>
      </c>
      <c r="B1089" s="443" t="s">
        <v>1979</v>
      </c>
      <c r="C1089" s="432"/>
      <c r="D1089" s="429">
        <v>32</v>
      </c>
      <c r="E1089" s="292" t="str">
        <f t="shared" si="63"/>
        <v/>
      </c>
      <c r="F1089" s="265" t="str">
        <f t="shared" si="61"/>
        <v>是</v>
      </c>
      <c r="G1089" s="154" t="str">
        <f t="shared" si="62"/>
        <v>项</v>
      </c>
    </row>
    <row r="1090" ht="36" customHeight="1" spans="1:7">
      <c r="A1090" s="433">
        <v>2150550</v>
      </c>
      <c r="B1090" s="443" t="s">
        <v>158</v>
      </c>
      <c r="C1090" s="429">
        <v>365</v>
      </c>
      <c r="D1090" s="429">
        <v>119</v>
      </c>
      <c r="E1090" s="292">
        <f t="shared" si="63"/>
        <v>-0.674</v>
      </c>
      <c r="F1090" s="265" t="str">
        <f t="shared" si="61"/>
        <v>是</v>
      </c>
      <c r="G1090" s="154" t="str">
        <f t="shared" si="62"/>
        <v>项</v>
      </c>
    </row>
    <row r="1091" ht="36" customHeight="1" spans="1:7">
      <c r="A1091" s="428" t="s">
        <v>1980</v>
      </c>
      <c r="B1091" s="294" t="s">
        <v>1981</v>
      </c>
      <c r="C1091" s="432"/>
      <c r="D1091" s="432"/>
      <c r="E1091" s="292" t="str">
        <f t="shared" si="63"/>
        <v/>
      </c>
      <c r="F1091" s="265" t="str">
        <f t="shared" si="61"/>
        <v>否</v>
      </c>
      <c r="G1091" s="154" t="str">
        <f t="shared" si="62"/>
        <v>项</v>
      </c>
    </row>
    <row r="1092" ht="36" customHeight="1" spans="1:7">
      <c r="A1092" s="426" t="s">
        <v>1982</v>
      </c>
      <c r="B1092" s="290" t="s">
        <v>1983</v>
      </c>
      <c r="C1092" s="427">
        <f>SUM(C1093:C1098)</f>
        <v>0</v>
      </c>
      <c r="D1092" s="427">
        <f>SUM(D1093:D1098)</f>
        <v>0</v>
      </c>
      <c r="E1092" s="292" t="str">
        <f t="shared" si="63"/>
        <v/>
      </c>
      <c r="F1092" s="265" t="str">
        <f t="shared" si="61"/>
        <v>否</v>
      </c>
      <c r="G1092" s="154" t="str">
        <f t="shared" si="62"/>
        <v>款</v>
      </c>
    </row>
    <row r="1093" ht="36" customHeight="1" spans="1:7">
      <c r="A1093" s="428" t="s">
        <v>1984</v>
      </c>
      <c r="B1093" s="294" t="s">
        <v>140</v>
      </c>
      <c r="C1093" s="432"/>
      <c r="D1093" s="432"/>
      <c r="E1093" s="292" t="str">
        <f t="shared" si="63"/>
        <v/>
      </c>
      <c r="F1093" s="265" t="str">
        <f t="shared" si="61"/>
        <v>否</v>
      </c>
      <c r="G1093" s="154" t="str">
        <f t="shared" si="62"/>
        <v>项</v>
      </c>
    </row>
    <row r="1094" ht="36" customHeight="1" spans="1:7">
      <c r="A1094" s="428" t="s">
        <v>1985</v>
      </c>
      <c r="B1094" s="294" t="s">
        <v>142</v>
      </c>
      <c r="C1094" s="432">
        <v>0</v>
      </c>
      <c r="D1094" s="432">
        <v>0</v>
      </c>
      <c r="E1094" s="292" t="str">
        <f t="shared" si="63"/>
        <v/>
      </c>
      <c r="F1094" s="265" t="str">
        <f t="shared" si="61"/>
        <v>否</v>
      </c>
      <c r="G1094" s="154" t="str">
        <f t="shared" si="62"/>
        <v>项</v>
      </c>
    </row>
    <row r="1095" ht="36" customHeight="1" spans="1:7">
      <c r="A1095" s="428" t="s">
        <v>1986</v>
      </c>
      <c r="B1095" s="294" t="s">
        <v>144</v>
      </c>
      <c r="C1095" s="432">
        <v>0</v>
      </c>
      <c r="D1095" s="432">
        <v>0</v>
      </c>
      <c r="E1095" s="292" t="str">
        <f t="shared" si="63"/>
        <v/>
      </c>
      <c r="F1095" s="265" t="str">
        <f t="shared" si="61"/>
        <v>否</v>
      </c>
      <c r="G1095" s="154" t="str">
        <f t="shared" si="62"/>
        <v>项</v>
      </c>
    </row>
    <row r="1096" ht="36" customHeight="1" spans="1:7">
      <c r="A1096" s="428" t="s">
        <v>1987</v>
      </c>
      <c r="B1096" s="294" t="s">
        <v>1988</v>
      </c>
      <c r="C1096" s="432">
        <v>0</v>
      </c>
      <c r="D1096" s="432">
        <v>0</v>
      </c>
      <c r="E1096" s="292" t="str">
        <f t="shared" si="63"/>
        <v/>
      </c>
      <c r="F1096" s="265" t="str">
        <f t="shared" si="61"/>
        <v>否</v>
      </c>
      <c r="G1096" s="154" t="str">
        <f t="shared" si="62"/>
        <v>项</v>
      </c>
    </row>
    <row r="1097" ht="36" customHeight="1" spans="1:7">
      <c r="A1097" s="428" t="s">
        <v>1989</v>
      </c>
      <c r="B1097" s="294" t="s">
        <v>1990</v>
      </c>
      <c r="C1097" s="432">
        <v>0</v>
      </c>
      <c r="D1097" s="432">
        <v>0</v>
      </c>
      <c r="E1097" s="292" t="str">
        <f t="shared" si="63"/>
        <v/>
      </c>
      <c r="F1097" s="265" t="str">
        <f t="shared" si="61"/>
        <v>否</v>
      </c>
      <c r="G1097" s="154" t="str">
        <f t="shared" si="62"/>
        <v>项</v>
      </c>
    </row>
    <row r="1098" ht="36" customHeight="1" spans="1:7">
      <c r="A1098" s="428" t="s">
        <v>1991</v>
      </c>
      <c r="B1098" s="294" t="s">
        <v>1992</v>
      </c>
      <c r="C1098" s="432"/>
      <c r="D1098" s="432"/>
      <c r="E1098" s="292" t="str">
        <f t="shared" si="63"/>
        <v/>
      </c>
      <c r="F1098" s="265" t="str">
        <f t="shared" si="61"/>
        <v>否</v>
      </c>
      <c r="G1098" s="154" t="str">
        <f t="shared" si="62"/>
        <v>项</v>
      </c>
    </row>
    <row r="1099" ht="36" customHeight="1" spans="1:7">
      <c r="A1099" s="426" t="s">
        <v>1993</v>
      </c>
      <c r="B1099" s="290" t="s">
        <v>1994</v>
      </c>
      <c r="C1099" s="427">
        <f>SUM(C1100:C1106)</f>
        <v>49</v>
      </c>
      <c r="D1099" s="427">
        <f>SUM(D1100:D1106)</f>
        <v>1000</v>
      </c>
      <c r="E1099" s="292">
        <f t="shared" si="63"/>
        <v>19.408</v>
      </c>
      <c r="F1099" s="265" t="str">
        <f t="shared" si="61"/>
        <v>是</v>
      </c>
      <c r="G1099" s="154" t="str">
        <f t="shared" si="62"/>
        <v>款</v>
      </c>
    </row>
    <row r="1100" ht="36" customHeight="1" spans="1:7">
      <c r="A1100" s="428" t="s">
        <v>1995</v>
      </c>
      <c r="B1100" s="294" t="s">
        <v>140</v>
      </c>
      <c r="C1100" s="432">
        <v>0</v>
      </c>
      <c r="D1100" s="432">
        <v>0</v>
      </c>
      <c r="E1100" s="292" t="str">
        <f t="shared" si="63"/>
        <v/>
      </c>
      <c r="F1100" s="265" t="str">
        <f t="shared" si="61"/>
        <v>否</v>
      </c>
      <c r="G1100" s="154" t="str">
        <f t="shared" si="62"/>
        <v>项</v>
      </c>
    </row>
    <row r="1101" ht="36" customHeight="1" spans="1:7">
      <c r="A1101" s="428" t="s">
        <v>1996</v>
      </c>
      <c r="B1101" s="294" t="s">
        <v>142</v>
      </c>
      <c r="C1101" s="432">
        <v>0</v>
      </c>
      <c r="D1101" s="432">
        <v>0</v>
      </c>
      <c r="E1101" s="292" t="str">
        <f t="shared" si="63"/>
        <v/>
      </c>
      <c r="F1101" s="265" t="str">
        <f t="shared" si="61"/>
        <v>否</v>
      </c>
      <c r="G1101" s="154" t="str">
        <f t="shared" si="62"/>
        <v>项</v>
      </c>
    </row>
    <row r="1102" ht="36" customHeight="1" spans="1:7">
      <c r="A1102" s="428" t="s">
        <v>1997</v>
      </c>
      <c r="B1102" s="294" t="s">
        <v>144</v>
      </c>
      <c r="C1102" s="432">
        <v>0</v>
      </c>
      <c r="D1102" s="432">
        <v>0</v>
      </c>
      <c r="E1102" s="292" t="str">
        <f t="shared" si="63"/>
        <v/>
      </c>
      <c r="F1102" s="265" t="str">
        <f t="shared" si="61"/>
        <v>否</v>
      </c>
      <c r="G1102" s="154" t="str">
        <f t="shared" si="62"/>
        <v>项</v>
      </c>
    </row>
    <row r="1103" ht="36" customHeight="1" spans="1:7">
      <c r="A1103" s="428" t="s">
        <v>1998</v>
      </c>
      <c r="B1103" s="294" t="s">
        <v>1999</v>
      </c>
      <c r="C1103" s="432">
        <v>0</v>
      </c>
      <c r="D1103" s="432">
        <v>0</v>
      </c>
      <c r="E1103" s="292" t="str">
        <f t="shared" si="63"/>
        <v/>
      </c>
      <c r="F1103" s="265" t="str">
        <f t="shared" si="61"/>
        <v>否</v>
      </c>
      <c r="G1103" s="154" t="str">
        <f t="shared" si="62"/>
        <v>项</v>
      </c>
    </row>
    <row r="1104" ht="36" customHeight="1" spans="1:7">
      <c r="A1104" s="428" t="s">
        <v>2000</v>
      </c>
      <c r="B1104" s="294" t="s">
        <v>2001</v>
      </c>
      <c r="C1104" s="432"/>
      <c r="D1104" s="429">
        <v>500</v>
      </c>
      <c r="E1104" s="292" t="str">
        <f t="shared" si="63"/>
        <v/>
      </c>
      <c r="F1104" s="265" t="str">
        <f t="shared" si="61"/>
        <v>是</v>
      </c>
      <c r="G1104" s="154" t="str">
        <f t="shared" si="62"/>
        <v>项</v>
      </c>
    </row>
    <row r="1105" ht="36" customHeight="1" spans="1:7">
      <c r="A1105" s="433">
        <v>2150806</v>
      </c>
      <c r="B1105" s="441" t="s">
        <v>2002</v>
      </c>
      <c r="C1105" s="432">
        <v>0</v>
      </c>
      <c r="D1105" s="429"/>
      <c r="E1105" s="292" t="str">
        <f t="shared" si="63"/>
        <v/>
      </c>
      <c r="F1105" s="265" t="str">
        <f t="shared" si="61"/>
        <v>否</v>
      </c>
      <c r="G1105" s="154" t="str">
        <f t="shared" si="62"/>
        <v>项</v>
      </c>
    </row>
    <row r="1106" ht="36" customHeight="1" spans="1:7">
      <c r="A1106" s="428" t="s">
        <v>2003</v>
      </c>
      <c r="B1106" s="294" t="s">
        <v>2004</v>
      </c>
      <c r="C1106" s="429">
        <v>49</v>
      </c>
      <c r="D1106" s="429">
        <v>500</v>
      </c>
      <c r="E1106" s="292">
        <f t="shared" si="63"/>
        <v>9.204</v>
      </c>
      <c r="F1106" s="265" t="str">
        <f t="shared" si="61"/>
        <v>是</v>
      </c>
      <c r="G1106" s="154" t="str">
        <f t="shared" si="62"/>
        <v>项</v>
      </c>
    </row>
    <row r="1107" ht="36" customHeight="1" spans="1:7">
      <c r="A1107" s="426" t="s">
        <v>2005</v>
      </c>
      <c r="B1107" s="290" t="s">
        <v>2006</v>
      </c>
      <c r="C1107" s="427">
        <f>SUM(C1108:C1112)</f>
        <v>36</v>
      </c>
      <c r="D1107" s="427">
        <f>SUM(D1108:D1112)</f>
        <v>456</v>
      </c>
      <c r="E1107" s="292">
        <f t="shared" si="63"/>
        <v>11.667</v>
      </c>
      <c r="F1107" s="265" t="str">
        <f t="shared" si="61"/>
        <v>是</v>
      </c>
      <c r="G1107" s="154" t="str">
        <f t="shared" si="62"/>
        <v>款</v>
      </c>
    </row>
    <row r="1108" ht="36" customHeight="1" spans="1:7">
      <c r="A1108" s="428" t="s">
        <v>2007</v>
      </c>
      <c r="B1108" s="294" t="s">
        <v>2008</v>
      </c>
      <c r="C1108" s="432">
        <v>0</v>
      </c>
      <c r="D1108" s="432">
        <v>0</v>
      </c>
      <c r="E1108" s="292" t="str">
        <f t="shared" si="63"/>
        <v/>
      </c>
      <c r="F1108" s="265" t="str">
        <f t="shared" si="61"/>
        <v>否</v>
      </c>
      <c r="G1108" s="154" t="str">
        <f t="shared" si="62"/>
        <v>项</v>
      </c>
    </row>
    <row r="1109" ht="36" customHeight="1" spans="1:7">
      <c r="A1109" s="428" t="s">
        <v>2009</v>
      </c>
      <c r="B1109" s="294" t="s">
        <v>2010</v>
      </c>
      <c r="C1109" s="432">
        <v>0</v>
      </c>
      <c r="D1109" s="432">
        <v>0</v>
      </c>
      <c r="E1109" s="292" t="str">
        <f t="shared" si="63"/>
        <v/>
      </c>
      <c r="F1109" s="265" t="str">
        <f t="shared" si="61"/>
        <v>否</v>
      </c>
      <c r="G1109" s="154" t="str">
        <f t="shared" si="62"/>
        <v>项</v>
      </c>
    </row>
    <row r="1110" ht="36" customHeight="1" spans="1:7">
      <c r="A1110" s="428" t="s">
        <v>2011</v>
      </c>
      <c r="B1110" s="294" t="s">
        <v>2012</v>
      </c>
      <c r="C1110" s="432">
        <v>0</v>
      </c>
      <c r="D1110" s="432">
        <v>0</v>
      </c>
      <c r="E1110" s="292" t="str">
        <f t="shared" si="63"/>
        <v/>
      </c>
      <c r="F1110" s="265" t="str">
        <f t="shared" ref="F1110:F1173" si="64">IF(LEN(A1110)=3,"是",IF(B1110&lt;&gt;"",IF(SUM(C1110:D1110)&lt;&gt;0,"是","否"),"是"))</f>
        <v>否</v>
      </c>
      <c r="G1110" s="154" t="str">
        <f t="shared" ref="G1110:G1173" si="65">IF(LEN(A1110)=3,"类",IF(LEN(A1110)=5,"款","项"))</f>
        <v>项</v>
      </c>
    </row>
    <row r="1111" ht="36" customHeight="1" spans="1:7">
      <c r="A1111" s="428" t="s">
        <v>2013</v>
      </c>
      <c r="B1111" s="294" t="s">
        <v>2014</v>
      </c>
      <c r="C1111" s="432">
        <v>0</v>
      </c>
      <c r="D1111" s="432">
        <v>0</v>
      </c>
      <c r="E1111" s="292" t="str">
        <f t="shared" si="63"/>
        <v/>
      </c>
      <c r="F1111" s="265" t="str">
        <f t="shared" si="64"/>
        <v>否</v>
      </c>
      <c r="G1111" s="154" t="str">
        <f t="shared" si="65"/>
        <v>项</v>
      </c>
    </row>
    <row r="1112" ht="36" customHeight="1" spans="1:7">
      <c r="A1112" s="428" t="s">
        <v>2015</v>
      </c>
      <c r="B1112" s="294" t="s">
        <v>2016</v>
      </c>
      <c r="C1112" s="429">
        <v>36</v>
      </c>
      <c r="D1112" s="429">
        <v>456</v>
      </c>
      <c r="E1112" s="292">
        <f t="shared" si="63"/>
        <v>11.667</v>
      </c>
      <c r="F1112" s="265" t="str">
        <f t="shared" si="64"/>
        <v>是</v>
      </c>
      <c r="G1112" s="154" t="str">
        <f t="shared" si="65"/>
        <v>项</v>
      </c>
    </row>
    <row r="1113" ht="36" customHeight="1" spans="1:7">
      <c r="A1113" s="426" t="s">
        <v>2017</v>
      </c>
      <c r="B1113" s="436" t="s">
        <v>530</v>
      </c>
      <c r="C1113" s="444"/>
      <c r="D1113" s="444"/>
      <c r="E1113" s="292" t="str">
        <f t="shared" si="63"/>
        <v/>
      </c>
      <c r="F1113" s="265" t="str">
        <f t="shared" si="64"/>
        <v>否</v>
      </c>
      <c r="G1113" s="154" t="str">
        <f t="shared" si="65"/>
        <v>项</v>
      </c>
    </row>
    <row r="1114" ht="36" customHeight="1" spans="1:7">
      <c r="A1114" s="426" t="s">
        <v>98</v>
      </c>
      <c r="B1114" s="290" t="s">
        <v>99</v>
      </c>
      <c r="C1114" s="427">
        <f>SUM(C1115,C1125,C1131)</f>
        <v>881</v>
      </c>
      <c r="D1114" s="427">
        <f>SUM(D1115,D1125,D1131)</f>
        <v>211</v>
      </c>
      <c r="E1114" s="292">
        <f t="shared" ref="E1114:E1171" si="66">IF(C1114&gt;0,D1114/C1114-1,IF(C1114&lt;0,-(D1114/C1114-1),""))</f>
        <v>-0.76</v>
      </c>
      <c r="F1114" s="265" t="str">
        <f t="shared" si="64"/>
        <v>是</v>
      </c>
      <c r="G1114" s="154" t="str">
        <f t="shared" si="65"/>
        <v>类</v>
      </c>
    </row>
    <row r="1115" ht="36" customHeight="1" spans="1:7">
      <c r="A1115" s="426" t="s">
        <v>2018</v>
      </c>
      <c r="B1115" s="290" t="s">
        <v>2019</v>
      </c>
      <c r="C1115" s="427">
        <f>SUM(C1116:C1124)</f>
        <v>855</v>
      </c>
      <c r="D1115" s="427">
        <f>SUM(D1116:D1124)</f>
        <v>192</v>
      </c>
      <c r="E1115" s="292">
        <f t="shared" si="66"/>
        <v>-0.775</v>
      </c>
      <c r="F1115" s="265" t="str">
        <f t="shared" si="64"/>
        <v>是</v>
      </c>
      <c r="G1115" s="154" t="str">
        <f t="shared" si="65"/>
        <v>款</v>
      </c>
    </row>
    <row r="1116" ht="36" customHeight="1" spans="1:7">
      <c r="A1116" s="428" t="s">
        <v>2020</v>
      </c>
      <c r="B1116" s="294" t="s">
        <v>140</v>
      </c>
      <c r="C1116" s="429">
        <v>120</v>
      </c>
      <c r="D1116" s="429">
        <v>100</v>
      </c>
      <c r="E1116" s="292">
        <f t="shared" si="66"/>
        <v>-0.167</v>
      </c>
      <c r="F1116" s="265" t="str">
        <f t="shared" si="64"/>
        <v>是</v>
      </c>
      <c r="G1116" s="154" t="str">
        <f t="shared" si="65"/>
        <v>项</v>
      </c>
    </row>
    <row r="1117" ht="36" customHeight="1" spans="1:7">
      <c r="A1117" s="428" t="s">
        <v>2021</v>
      </c>
      <c r="B1117" s="294" t="s">
        <v>142</v>
      </c>
      <c r="C1117" s="429">
        <v>635</v>
      </c>
      <c r="D1117" s="429">
        <v>12</v>
      </c>
      <c r="E1117" s="292">
        <f t="shared" si="66"/>
        <v>-0.981</v>
      </c>
      <c r="F1117" s="265" t="str">
        <f t="shared" si="64"/>
        <v>是</v>
      </c>
      <c r="G1117" s="154" t="str">
        <f t="shared" si="65"/>
        <v>项</v>
      </c>
    </row>
    <row r="1118" ht="36" customHeight="1" spans="1:7">
      <c r="A1118" s="428" t="s">
        <v>2022</v>
      </c>
      <c r="B1118" s="294" t="s">
        <v>144</v>
      </c>
      <c r="C1118" s="432">
        <v>0</v>
      </c>
      <c r="D1118" s="432">
        <v>0</v>
      </c>
      <c r="E1118" s="292" t="str">
        <f t="shared" si="66"/>
        <v/>
      </c>
      <c r="F1118" s="265" t="str">
        <f t="shared" si="64"/>
        <v>否</v>
      </c>
      <c r="G1118" s="154" t="str">
        <f t="shared" si="65"/>
        <v>项</v>
      </c>
    </row>
    <row r="1119" ht="36" customHeight="1" spans="1:7">
      <c r="A1119" s="428" t="s">
        <v>2023</v>
      </c>
      <c r="B1119" s="294" t="s">
        <v>2024</v>
      </c>
      <c r="C1119" s="432">
        <v>0</v>
      </c>
      <c r="D1119" s="432">
        <v>0</v>
      </c>
      <c r="E1119" s="292" t="str">
        <f t="shared" si="66"/>
        <v/>
      </c>
      <c r="F1119" s="265" t="str">
        <f t="shared" si="64"/>
        <v>否</v>
      </c>
      <c r="G1119" s="154" t="str">
        <f t="shared" si="65"/>
        <v>项</v>
      </c>
    </row>
    <row r="1120" ht="36" customHeight="1" spans="1:7">
      <c r="A1120" s="428" t="s">
        <v>2025</v>
      </c>
      <c r="B1120" s="294" t="s">
        <v>2026</v>
      </c>
      <c r="C1120" s="432">
        <v>0</v>
      </c>
      <c r="D1120" s="432">
        <v>0</v>
      </c>
      <c r="E1120" s="292" t="str">
        <f t="shared" si="66"/>
        <v/>
      </c>
      <c r="F1120" s="265" t="str">
        <f t="shared" si="64"/>
        <v>否</v>
      </c>
      <c r="G1120" s="154" t="str">
        <f t="shared" si="65"/>
        <v>项</v>
      </c>
    </row>
    <row r="1121" ht="36" customHeight="1" spans="1:7">
      <c r="A1121" s="428" t="s">
        <v>2027</v>
      </c>
      <c r="B1121" s="294" t="s">
        <v>2028</v>
      </c>
      <c r="C1121" s="432">
        <v>0</v>
      </c>
      <c r="D1121" s="432">
        <v>0</v>
      </c>
      <c r="E1121" s="292" t="str">
        <f t="shared" si="66"/>
        <v/>
      </c>
      <c r="F1121" s="265" t="str">
        <f t="shared" si="64"/>
        <v>否</v>
      </c>
      <c r="G1121" s="154" t="str">
        <f t="shared" si="65"/>
        <v>项</v>
      </c>
    </row>
    <row r="1122" ht="36" customHeight="1" spans="1:7">
      <c r="A1122" s="428" t="s">
        <v>2029</v>
      </c>
      <c r="B1122" s="294" t="s">
        <v>2030</v>
      </c>
      <c r="C1122" s="432">
        <v>0</v>
      </c>
      <c r="D1122" s="432">
        <v>0</v>
      </c>
      <c r="E1122" s="292" t="str">
        <f t="shared" si="66"/>
        <v/>
      </c>
      <c r="F1122" s="265" t="str">
        <f t="shared" si="64"/>
        <v>否</v>
      </c>
      <c r="G1122" s="154" t="str">
        <f t="shared" si="65"/>
        <v>项</v>
      </c>
    </row>
    <row r="1123" ht="36" customHeight="1" spans="1:7">
      <c r="A1123" s="428" t="s">
        <v>2031</v>
      </c>
      <c r="B1123" s="294" t="s">
        <v>158</v>
      </c>
      <c r="C1123" s="432">
        <v>0</v>
      </c>
      <c r="D1123" s="432">
        <v>0</v>
      </c>
      <c r="E1123" s="292" t="str">
        <f t="shared" si="66"/>
        <v/>
      </c>
      <c r="F1123" s="265" t="str">
        <f t="shared" si="64"/>
        <v>否</v>
      </c>
      <c r="G1123" s="154" t="str">
        <f t="shared" si="65"/>
        <v>项</v>
      </c>
    </row>
    <row r="1124" ht="36" customHeight="1" spans="1:7">
      <c r="A1124" s="428" t="s">
        <v>2032</v>
      </c>
      <c r="B1124" s="294" t="s">
        <v>2033</v>
      </c>
      <c r="C1124" s="429">
        <v>100</v>
      </c>
      <c r="D1124" s="429">
        <v>80</v>
      </c>
      <c r="E1124" s="292">
        <f t="shared" si="66"/>
        <v>-0.2</v>
      </c>
      <c r="F1124" s="265" t="str">
        <f t="shared" si="64"/>
        <v>是</v>
      </c>
      <c r="G1124" s="154" t="str">
        <f t="shared" si="65"/>
        <v>项</v>
      </c>
    </row>
    <row r="1125" ht="36" customHeight="1" spans="1:7">
      <c r="A1125" s="426" t="s">
        <v>2034</v>
      </c>
      <c r="B1125" s="290" t="s">
        <v>2035</v>
      </c>
      <c r="C1125" s="427">
        <f>SUM(C1126:C1130)</f>
        <v>0</v>
      </c>
      <c r="D1125" s="427">
        <f>SUM(D1126:D1130)</f>
        <v>0</v>
      </c>
      <c r="E1125" s="292" t="str">
        <f t="shared" si="66"/>
        <v/>
      </c>
      <c r="F1125" s="265" t="str">
        <f t="shared" si="64"/>
        <v>否</v>
      </c>
      <c r="G1125" s="154" t="str">
        <f t="shared" si="65"/>
        <v>款</v>
      </c>
    </row>
    <row r="1126" ht="36" customHeight="1" spans="1:7">
      <c r="A1126" s="428" t="s">
        <v>2036</v>
      </c>
      <c r="B1126" s="294" t="s">
        <v>140</v>
      </c>
      <c r="C1126" s="432">
        <v>0</v>
      </c>
      <c r="D1126" s="432">
        <v>0</v>
      </c>
      <c r="E1126" s="292" t="str">
        <f t="shared" si="66"/>
        <v/>
      </c>
      <c r="F1126" s="265" t="str">
        <f t="shared" si="64"/>
        <v>否</v>
      </c>
      <c r="G1126" s="154" t="str">
        <f t="shared" si="65"/>
        <v>项</v>
      </c>
    </row>
    <row r="1127" ht="36" customHeight="1" spans="1:7">
      <c r="A1127" s="428" t="s">
        <v>2037</v>
      </c>
      <c r="B1127" s="294" t="s">
        <v>142</v>
      </c>
      <c r="C1127" s="432">
        <v>0</v>
      </c>
      <c r="D1127" s="432">
        <v>0</v>
      </c>
      <c r="E1127" s="292" t="str">
        <f t="shared" si="66"/>
        <v/>
      </c>
      <c r="F1127" s="265" t="str">
        <f t="shared" si="64"/>
        <v>否</v>
      </c>
      <c r="G1127" s="154" t="str">
        <f t="shared" si="65"/>
        <v>项</v>
      </c>
    </row>
    <row r="1128" ht="36" customHeight="1" spans="1:7">
      <c r="A1128" s="428" t="s">
        <v>2038</v>
      </c>
      <c r="B1128" s="294" t="s">
        <v>144</v>
      </c>
      <c r="C1128" s="432">
        <v>0</v>
      </c>
      <c r="D1128" s="432">
        <v>0</v>
      </c>
      <c r="E1128" s="292" t="str">
        <f t="shared" si="66"/>
        <v/>
      </c>
      <c r="F1128" s="265" t="str">
        <f t="shared" si="64"/>
        <v>否</v>
      </c>
      <c r="G1128" s="154" t="str">
        <f t="shared" si="65"/>
        <v>项</v>
      </c>
    </row>
    <row r="1129" ht="36" customHeight="1" spans="1:7">
      <c r="A1129" s="428" t="s">
        <v>2039</v>
      </c>
      <c r="B1129" s="294" t="s">
        <v>2040</v>
      </c>
      <c r="C1129" s="432">
        <v>0</v>
      </c>
      <c r="D1129" s="432">
        <v>0</v>
      </c>
      <c r="E1129" s="292" t="str">
        <f t="shared" si="66"/>
        <v/>
      </c>
      <c r="F1129" s="265" t="str">
        <f t="shared" si="64"/>
        <v>否</v>
      </c>
      <c r="G1129" s="154" t="str">
        <f t="shared" si="65"/>
        <v>项</v>
      </c>
    </row>
    <row r="1130" ht="36" customHeight="1" spans="1:7">
      <c r="A1130" s="428" t="s">
        <v>2041</v>
      </c>
      <c r="B1130" s="294" t="s">
        <v>2042</v>
      </c>
      <c r="C1130" s="432"/>
      <c r="D1130" s="432"/>
      <c r="E1130" s="292" t="str">
        <f t="shared" si="66"/>
        <v/>
      </c>
      <c r="F1130" s="265" t="str">
        <f t="shared" si="64"/>
        <v>否</v>
      </c>
      <c r="G1130" s="154" t="str">
        <f t="shared" si="65"/>
        <v>项</v>
      </c>
    </row>
    <row r="1131" ht="36" customHeight="1" spans="1:7">
      <c r="A1131" s="426" t="s">
        <v>2043</v>
      </c>
      <c r="B1131" s="290" t="s">
        <v>2044</v>
      </c>
      <c r="C1131" s="427">
        <f>SUM(C1132:C1133)</f>
        <v>26</v>
      </c>
      <c r="D1131" s="427">
        <f>SUM(D1132:D1133)</f>
        <v>19</v>
      </c>
      <c r="E1131" s="292">
        <f t="shared" si="66"/>
        <v>-0.269</v>
      </c>
      <c r="F1131" s="265" t="str">
        <f t="shared" si="64"/>
        <v>是</v>
      </c>
      <c r="G1131" s="154" t="str">
        <f t="shared" si="65"/>
        <v>款</v>
      </c>
    </row>
    <row r="1132" ht="36" customHeight="1" spans="1:7">
      <c r="A1132" s="428" t="s">
        <v>2045</v>
      </c>
      <c r="B1132" s="294" t="s">
        <v>2046</v>
      </c>
      <c r="C1132" s="432">
        <v>0</v>
      </c>
      <c r="D1132" s="432">
        <v>0</v>
      </c>
      <c r="E1132" s="292" t="str">
        <f t="shared" si="66"/>
        <v/>
      </c>
      <c r="F1132" s="265" t="str">
        <f t="shared" si="64"/>
        <v>否</v>
      </c>
      <c r="G1132" s="154" t="str">
        <f t="shared" si="65"/>
        <v>项</v>
      </c>
    </row>
    <row r="1133" ht="36" customHeight="1" spans="1:7">
      <c r="A1133" s="428" t="s">
        <v>2047</v>
      </c>
      <c r="B1133" s="294" t="s">
        <v>2048</v>
      </c>
      <c r="C1133" s="429">
        <v>26</v>
      </c>
      <c r="D1133" s="429">
        <v>19</v>
      </c>
      <c r="E1133" s="292">
        <f t="shared" si="66"/>
        <v>-0.269</v>
      </c>
      <c r="F1133" s="265" t="str">
        <f t="shared" si="64"/>
        <v>是</v>
      </c>
      <c r="G1133" s="154" t="str">
        <f t="shared" si="65"/>
        <v>项</v>
      </c>
    </row>
    <row r="1134" ht="36" customHeight="1" spans="1:7">
      <c r="A1134" s="435" t="s">
        <v>2049</v>
      </c>
      <c r="B1134" s="436" t="s">
        <v>530</v>
      </c>
      <c r="C1134" s="437"/>
      <c r="D1134" s="437"/>
      <c r="E1134" s="292" t="str">
        <f t="shared" si="66"/>
        <v/>
      </c>
      <c r="F1134" s="265" t="str">
        <f t="shared" si="64"/>
        <v>否</v>
      </c>
      <c r="G1134" s="154" t="str">
        <f t="shared" si="65"/>
        <v>项</v>
      </c>
    </row>
    <row r="1135" ht="36" customHeight="1" spans="1:7">
      <c r="A1135" s="426" t="s">
        <v>100</v>
      </c>
      <c r="B1135" s="290" t="s">
        <v>101</v>
      </c>
      <c r="C1135" s="427">
        <f>SUM(C1136,C1143,C1153,C1159)</f>
        <v>20</v>
      </c>
      <c r="D1135" s="427">
        <f>SUM(D1136,D1143,D1153,D1159)</f>
        <v>23</v>
      </c>
      <c r="E1135" s="292">
        <f t="shared" si="66"/>
        <v>0.15</v>
      </c>
      <c r="F1135" s="265" t="str">
        <f t="shared" si="64"/>
        <v>是</v>
      </c>
      <c r="G1135" s="154" t="str">
        <f t="shared" si="65"/>
        <v>类</v>
      </c>
    </row>
    <row r="1136" ht="36" customHeight="1" spans="1:7">
      <c r="A1136" s="426" t="s">
        <v>2050</v>
      </c>
      <c r="B1136" s="290" t="s">
        <v>2051</v>
      </c>
      <c r="C1136" s="427">
        <f>SUM(C1137:C1142)</f>
        <v>0</v>
      </c>
      <c r="D1136" s="427">
        <f>SUM(D1137:D1142)</f>
        <v>0</v>
      </c>
      <c r="E1136" s="292" t="str">
        <f t="shared" si="66"/>
        <v/>
      </c>
      <c r="F1136" s="265" t="str">
        <f t="shared" si="64"/>
        <v>否</v>
      </c>
      <c r="G1136" s="154" t="str">
        <f t="shared" si="65"/>
        <v>款</v>
      </c>
    </row>
    <row r="1137" ht="36" customHeight="1" spans="1:7">
      <c r="A1137" s="428" t="s">
        <v>2052</v>
      </c>
      <c r="B1137" s="294" t="s">
        <v>140</v>
      </c>
      <c r="C1137" s="432">
        <v>0</v>
      </c>
      <c r="D1137" s="432">
        <v>0</v>
      </c>
      <c r="E1137" s="292" t="str">
        <f t="shared" si="66"/>
        <v/>
      </c>
      <c r="F1137" s="265" t="str">
        <f t="shared" si="64"/>
        <v>否</v>
      </c>
      <c r="G1137" s="154" t="str">
        <f t="shared" si="65"/>
        <v>项</v>
      </c>
    </row>
    <row r="1138" ht="36" customHeight="1" spans="1:7">
      <c r="A1138" s="428" t="s">
        <v>2053</v>
      </c>
      <c r="B1138" s="294" t="s">
        <v>142</v>
      </c>
      <c r="C1138" s="432">
        <v>0</v>
      </c>
      <c r="D1138" s="432">
        <v>0</v>
      </c>
      <c r="E1138" s="292" t="str">
        <f t="shared" si="66"/>
        <v/>
      </c>
      <c r="F1138" s="265" t="str">
        <f t="shared" si="64"/>
        <v>否</v>
      </c>
      <c r="G1138" s="154" t="str">
        <f t="shared" si="65"/>
        <v>项</v>
      </c>
    </row>
    <row r="1139" ht="36" customHeight="1" spans="1:7">
      <c r="A1139" s="428" t="s">
        <v>2054</v>
      </c>
      <c r="B1139" s="294" t="s">
        <v>144</v>
      </c>
      <c r="C1139" s="432">
        <v>0</v>
      </c>
      <c r="D1139" s="432">
        <v>0</v>
      </c>
      <c r="E1139" s="292" t="str">
        <f t="shared" si="66"/>
        <v/>
      </c>
      <c r="F1139" s="265" t="str">
        <f t="shared" si="64"/>
        <v>否</v>
      </c>
      <c r="G1139" s="154" t="str">
        <f t="shared" si="65"/>
        <v>项</v>
      </c>
    </row>
    <row r="1140" ht="36" customHeight="1" spans="1:7">
      <c r="A1140" s="428" t="s">
        <v>2055</v>
      </c>
      <c r="B1140" s="294" t="s">
        <v>2056</v>
      </c>
      <c r="C1140" s="432">
        <v>0</v>
      </c>
      <c r="D1140" s="432">
        <v>0</v>
      </c>
      <c r="E1140" s="292" t="str">
        <f t="shared" si="66"/>
        <v/>
      </c>
      <c r="F1140" s="265" t="str">
        <f t="shared" si="64"/>
        <v>否</v>
      </c>
      <c r="G1140" s="154" t="str">
        <f t="shared" si="65"/>
        <v>项</v>
      </c>
    </row>
    <row r="1141" ht="36" customHeight="1" spans="1:7">
      <c r="A1141" s="428" t="s">
        <v>2057</v>
      </c>
      <c r="B1141" s="294" t="s">
        <v>158</v>
      </c>
      <c r="C1141" s="432">
        <v>0</v>
      </c>
      <c r="D1141" s="432">
        <v>0</v>
      </c>
      <c r="E1141" s="292" t="str">
        <f t="shared" si="66"/>
        <v/>
      </c>
      <c r="F1141" s="265" t="str">
        <f t="shared" si="64"/>
        <v>否</v>
      </c>
      <c r="G1141" s="154" t="str">
        <f t="shared" si="65"/>
        <v>项</v>
      </c>
    </row>
    <row r="1142" ht="36" customHeight="1" spans="1:7">
      <c r="A1142" s="428" t="s">
        <v>2058</v>
      </c>
      <c r="B1142" s="294" t="s">
        <v>2059</v>
      </c>
      <c r="C1142" s="432">
        <v>0</v>
      </c>
      <c r="D1142" s="432">
        <v>0</v>
      </c>
      <c r="E1142" s="292" t="str">
        <f t="shared" si="66"/>
        <v/>
      </c>
      <c r="F1142" s="265" t="str">
        <f t="shared" si="64"/>
        <v>否</v>
      </c>
      <c r="G1142" s="154" t="str">
        <f t="shared" si="65"/>
        <v>项</v>
      </c>
    </row>
    <row r="1143" ht="36" customHeight="1" spans="1:7">
      <c r="A1143" s="290">
        <v>21702</v>
      </c>
      <c r="B1143" s="445" t="s">
        <v>2060</v>
      </c>
      <c r="C1143" s="427">
        <f>SUM(C1144:C1152)</f>
        <v>0</v>
      </c>
      <c r="D1143" s="427">
        <f>SUM(D1144:D1152)</f>
        <v>0</v>
      </c>
      <c r="E1143" s="292" t="str">
        <f t="shared" si="66"/>
        <v/>
      </c>
      <c r="F1143" s="265" t="str">
        <f t="shared" si="64"/>
        <v>否</v>
      </c>
      <c r="G1143" s="154" t="str">
        <f t="shared" si="65"/>
        <v>款</v>
      </c>
    </row>
    <row r="1144" ht="36" customHeight="1" spans="1:7">
      <c r="A1144" s="446">
        <v>2170201</v>
      </c>
      <c r="B1144" s="442" t="s">
        <v>2061</v>
      </c>
      <c r="C1144" s="432">
        <v>0</v>
      </c>
      <c r="D1144" s="432">
        <v>0</v>
      </c>
      <c r="E1144" s="292" t="str">
        <f t="shared" si="66"/>
        <v/>
      </c>
      <c r="F1144" s="265" t="str">
        <f t="shared" si="64"/>
        <v>否</v>
      </c>
      <c r="G1144" s="154" t="str">
        <f t="shared" si="65"/>
        <v>项</v>
      </c>
    </row>
    <row r="1145" ht="36" customHeight="1" spans="1:7">
      <c r="A1145" s="446">
        <v>2170202</v>
      </c>
      <c r="B1145" s="442" t="s">
        <v>2062</v>
      </c>
      <c r="C1145" s="432">
        <v>0</v>
      </c>
      <c r="D1145" s="432">
        <v>0</v>
      </c>
      <c r="E1145" s="292" t="str">
        <f t="shared" si="66"/>
        <v/>
      </c>
      <c r="F1145" s="265" t="str">
        <f t="shared" si="64"/>
        <v>否</v>
      </c>
      <c r="G1145" s="154" t="str">
        <f t="shared" si="65"/>
        <v>项</v>
      </c>
    </row>
    <row r="1146" ht="36" customHeight="1" spans="1:7">
      <c r="A1146" s="446">
        <v>2170203</v>
      </c>
      <c r="B1146" s="442" t="s">
        <v>2063</v>
      </c>
      <c r="C1146" s="432">
        <v>0</v>
      </c>
      <c r="D1146" s="432">
        <v>0</v>
      </c>
      <c r="E1146" s="292" t="str">
        <f t="shared" si="66"/>
        <v/>
      </c>
      <c r="F1146" s="265" t="str">
        <f t="shared" si="64"/>
        <v>否</v>
      </c>
      <c r="G1146" s="154" t="str">
        <f t="shared" si="65"/>
        <v>项</v>
      </c>
    </row>
    <row r="1147" ht="36" customHeight="1" spans="1:7">
      <c r="A1147" s="446">
        <v>2170204</v>
      </c>
      <c r="B1147" s="442" t="s">
        <v>2064</v>
      </c>
      <c r="C1147" s="432">
        <v>0</v>
      </c>
      <c r="D1147" s="432">
        <v>0</v>
      </c>
      <c r="E1147" s="292" t="str">
        <f t="shared" si="66"/>
        <v/>
      </c>
      <c r="F1147" s="265" t="str">
        <f t="shared" si="64"/>
        <v>否</v>
      </c>
      <c r="G1147" s="154" t="str">
        <f t="shared" si="65"/>
        <v>项</v>
      </c>
    </row>
    <row r="1148" ht="36" customHeight="1" spans="1:7">
      <c r="A1148" s="446">
        <v>2170205</v>
      </c>
      <c r="B1148" s="442" t="s">
        <v>2065</v>
      </c>
      <c r="C1148" s="432">
        <v>0</v>
      </c>
      <c r="D1148" s="432">
        <v>0</v>
      </c>
      <c r="E1148" s="292" t="str">
        <f t="shared" si="66"/>
        <v/>
      </c>
      <c r="F1148" s="265" t="str">
        <f t="shared" si="64"/>
        <v>否</v>
      </c>
      <c r="G1148" s="154" t="str">
        <f t="shared" si="65"/>
        <v>项</v>
      </c>
    </row>
    <row r="1149" ht="36" customHeight="1" spans="1:7">
      <c r="A1149" s="446">
        <v>2170206</v>
      </c>
      <c r="B1149" s="442" t="s">
        <v>2066</v>
      </c>
      <c r="C1149" s="432">
        <v>0</v>
      </c>
      <c r="D1149" s="432">
        <v>0</v>
      </c>
      <c r="E1149" s="292" t="str">
        <f t="shared" si="66"/>
        <v/>
      </c>
      <c r="F1149" s="265" t="str">
        <f t="shared" si="64"/>
        <v>否</v>
      </c>
      <c r="G1149" s="154" t="str">
        <f t="shared" si="65"/>
        <v>项</v>
      </c>
    </row>
    <row r="1150" ht="36" customHeight="1" spans="1:7">
      <c r="A1150" s="446">
        <v>2170207</v>
      </c>
      <c r="B1150" s="442" t="s">
        <v>2067</v>
      </c>
      <c r="C1150" s="432">
        <v>0</v>
      </c>
      <c r="D1150" s="432">
        <v>0</v>
      </c>
      <c r="E1150" s="292" t="str">
        <f t="shared" si="66"/>
        <v/>
      </c>
      <c r="F1150" s="265" t="str">
        <f t="shared" si="64"/>
        <v>否</v>
      </c>
      <c r="G1150" s="154" t="str">
        <f t="shared" si="65"/>
        <v>项</v>
      </c>
    </row>
    <row r="1151" ht="36" customHeight="1" spans="1:7">
      <c r="A1151" s="446">
        <v>2170208</v>
      </c>
      <c r="B1151" s="442" t="s">
        <v>2068</v>
      </c>
      <c r="C1151" s="432">
        <v>0</v>
      </c>
      <c r="D1151" s="432">
        <v>0</v>
      </c>
      <c r="E1151" s="292" t="str">
        <f t="shared" si="66"/>
        <v/>
      </c>
      <c r="F1151" s="265" t="str">
        <f t="shared" si="64"/>
        <v>否</v>
      </c>
      <c r="G1151" s="154" t="str">
        <f t="shared" si="65"/>
        <v>项</v>
      </c>
    </row>
    <row r="1152" ht="36" customHeight="1" spans="1:7">
      <c r="A1152" s="446">
        <v>2170299</v>
      </c>
      <c r="B1152" s="442" t="s">
        <v>2069</v>
      </c>
      <c r="C1152" s="432"/>
      <c r="D1152" s="432"/>
      <c r="E1152" s="292" t="str">
        <f t="shared" si="66"/>
        <v/>
      </c>
      <c r="F1152" s="265" t="str">
        <f t="shared" si="64"/>
        <v>否</v>
      </c>
      <c r="G1152" s="154" t="str">
        <f t="shared" si="65"/>
        <v>项</v>
      </c>
    </row>
    <row r="1153" ht="36" customHeight="1" spans="1:7">
      <c r="A1153" s="426" t="s">
        <v>2070</v>
      </c>
      <c r="B1153" s="290" t="s">
        <v>2071</v>
      </c>
      <c r="C1153" s="427">
        <f>SUM(C1154:C1158)</f>
        <v>20</v>
      </c>
      <c r="D1153" s="427">
        <f>SUM(D1154:D1158)</f>
        <v>23</v>
      </c>
      <c r="E1153" s="292">
        <f t="shared" si="66"/>
        <v>0.15</v>
      </c>
      <c r="F1153" s="265" t="str">
        <f t="shared" si="64"/>
        <v>是</v>
      </c>
      <c r="G1153" s="154" t="str">
        <f t="shared" si="65"/>
        <v>款</v>
      </c>
    </row>
    <row r="1154" ht="36" customHeight="1" spans="1:7">
      <c r="A1154" s="428" t="s">
        <v>2072</v>
      </c>
      <c r="B1154" s="294" t="s">
        <v>2073</v>
      </c>
      <c r="C1154" s="432">
        <v>0</v>
      </c>
      <c r="D1154" s="432">
        <v>0</v>
      </c>
      <c r="E1154" s="292" t="str">
        <f t="shared" si="66"/>
        <v/>
      </c>
      <c r="F1154" s="265" t="str">
        <f t="shared" si="64"/>
        <v>否</v>
      </c>
      <c r="G1154" s="154" t="str">
        <f t="shared" si="65"/>
        <v>项</v>
      </c>
    </row>
    <row r="1155" ht="36" customHeight="1" spans="1:7">
      <c r="A1155" s="428" t="s">
        <v>2074</v>
      </c>
      <c r="B1155" s="294" t="s">
        <v>2075</v>
      </c>
      <c r="C1155" s="429">
        <v>20</v>
      </c>
      <c r="D1155" s="429">
        <v>23</v>
      </c>
      <c r="E1155" s="292">
        <f t="shared" si="66"/>
        <v>0.15</v>
      </c>
      <c r="F1155" s="265" t="str">
        <f t="shared" si="64"/>
        <v>是</v>
      </c>
      <c r="G1155" s="154" t="str">
        <f t="shared" si="65"/>
        <v>项</v>
      </c>
    </row>
    <row r="1156" ht="36" customHeight="1" spans="1:7">
      <c r="A1156" s="428" t="s">
        <v>2076</v>
      </c>
      <c r="B1156" s="294" t="s">
        <v>2077</v>
      </c>
      <c r="C1156" s="432"/>
      <c r="D1156" s="432"/>
      <c r="E1156" s="292" t="str">
        <f t="shared" si="66"/>
        <v/>
      </c>
      <c r="F1156" s="265" t="str">
        <f t="shared" si="64"/>
        <v>否</v>
      </c>
      <c r="G1156" s="154" t="str">
        <f t="shared" si="65"/>
        <v>项</v>
      </c>
    </row>
    <row r="1157" ht="36" customHeight="1" spans="1:7">
      <c r="A1157" s="428" t="s">
        <v>2078</v>
      </c>
      <c r="B1157" s="294" t="s">
        <v>2079</v>
      </c>
      <c r="C1157" s="432">
        <v>0</v>
      </c>
      <c r="D1157" s="432">
        <v>0</v>
      </c>
      <c r="E1157" s="292" t="str">
        <f t="shared" si="66"/>
        <v/>
      </c>
      <c r="F1157" s="265" t="str">
        <f t="shared" si="64"/>
        <v>否</v>
      </c>
      <c r="G1157" s="154" t="str">
        <f t="shared" si="65"/>
        <v>项</v>
      </c>
    </row>
    <row r="1158" ht="36" customHeight="1" spans="1:7">
      <c r="A1158" s="428" t="s">
        <v>2080</v>
      </c>
      <c r="B1158" s="294" t="s">
        <v>2081</v>
      </c>
      <c r="C1158" s="432"/>
      <c r="D1158" s="432"/>
      <c r="E1158" s="292" t="str">
        <f t="shared" si="66"/>
        <v/>
      </c>
      <c r="F1158" s="265" t="str">
        <f t="shared" si="64"/>
        <v>否</v>
      </c>
      <c r="G1158" s="154" t="str">
        <f t="shared" si="65"/>
        <v>项</v>
      </c>
    </row>
    <row r="1159" ht="36" customHeight="1" spans="1:7">
      <c r="A1159" s="426" t="s">
        <v>2082</v>
      </c>
      <c r="B1159" s="290" t="s">
        <v>2083</v>
      </c>
      <c r="C1159" s="427">
        <f>SUM(C1160:C1161)</f>
        <v>0</v>
      </c>
      <c r="D1159" s="427">
        <f>SUM(D1160:D1161)</f>
        <v>0</v>
      </c>
      <c r="E1159" s="292" t="str">
        <f t="shared" si="66"/>
        <v/>
      </c>
      <c r="F1159" s="265" t="str">
        <f t="shared" si="64"/>
        <v>否</v>
      </c>
      <c r="G1159" s="154" t="str">
        <f t="shared" si="65"/>
        <v>款</v>
      </c>
    </row>
    <row r="1160" ht="36" customHeight="1" spans="1:7">
      <c r="A1160" s="294">
        <v>2179902</v>
      </c>
      <c r="B1160" s="294" t="s">
        <v>2084</v>
      </c>
      <c r="C1160" s="432">
        <v>0</v>
      </c>
      <c r="D1160" s="432">
        <v>0</v>
      </c>
      <c r="E1160" s="292" t="str">
        <f t="shared" si="66"/>
        <v/>
      </c>
      <c r="F1160" s="265" t="str">
        <f t="shared" si="64"/>
        <v>否</v>
      </c>
      <c r="G1160" s="154" t="str">
        <f t="shared" si="65"/>
        <v>项</v>
      </c>
    </row>
    <row r="1161" ht="36" customHeight="1" spans="1:7">
      <c r="A1161" s="294">
        <v>2179999</v>
      </c>
      <c r="B1161" s="294" t="s">
        <v>2081</v>
      </c>
      <c r="C1161" s="432"/>
      <c r="D1161" s="432"/>
      <c r="E1161" s="292" t="str">
        <f t="shared" si="66"/>
        <v/>
      </c>
      <c r="F1161" s="265" t="str">
        <f t="shared" si="64"/>
        <v>否</v>
      </c>
      <c r="G1161" s="154" t="str">
        <f t="shared" si="65"/>
        <v>项</v>
      </c>
    </row>
    <row r="1162" ht="36" customHeight="1" spans="1:7">
      <c r="A1162" s="290" t="s">
        <v>2085</v>
      </c>
      <c r="B1162" s="436" t="s">
        <v>530</v>
      </c>
      <c r="C1162" s="427"/>
      <c r="D1162" s="427"/>
      <c r="E1162" s="292" t="str">
        <f t="shared" si="66"/>
        <v/>
      </c>
      <c r="F1162" s="265" t="str">
        <f t="shared" si="64"/>
        <v>否</v>
      </c>
      <c r="G1162" s="154" t="str">
        <f t="shared" si="65"/>
        <v>项</v>
      </c>
    </row>
    <row r="1163" ht="36" customHeight="1" spans="1:7">
      <c r="A1163" s="426" t="s">
        <v>102</v>
      </c>
      <c r="B1163" s="290" t="s">
        <v>103</v>
      </c>
      <c r="C1163" s="427">
        <f>SUM(C1164,C1165,C1166,C1167,C1168,C1169,C1170,C1171,C1172)</f>
        <v>0</v>
      </c>
      <c r="D1163" s="427">
        <f>SUM(D1164,D1165,D1166,D1167,D1168,D1169,D1170,D1171,D1172)</f>
        <v>0</v>
      </c>
      <c r="E1163" s="292" t="str">
        <f t="shared" si="66"/>
        <v/>
      </c>
      <c r="F1163" s="265" t="str">
        <f t="shared" si="64"/>
        <v>是</v>
      </c>
      <c r="G1163" s="154" t="str">
        <f t="shared" si="65"/>
        <v>类</v>
      </c>
    </row>
    <row r="1164" ht="36" customHeight="1" spans="1:7">
      <c r="A1164" s="426" t="s">
        <v>2086</v>
      </c>
      <c r="B1164" s="290" t="s">
        <v>2087</v>
      </c>
      <c r="C1164" s="427">
        <v>0</v>
      </c>
      <c r="D1164" s="427">
        <v>0</v>
      </c>
      <c r="E1164" s="292" t="str">
        <f t="shared" si="66"/>
        <v/>
      </c>
      <c r="F1164" s="265" t="str">
        <f t="shared" si="64"/>
        <v>否</v>
      </c>
      <c r="G1164" s="154" t="str">
        <f t="shared" si="65"/>
        <v>款</v>
      </c>
    </row>
    <row r="1165" ht="36" customHeight="1" spans="1:7">
      <c r="A1165" s="426" t="s">
        <v>2088</v>
      </c>
      <c r="B1165" s="290" t="s">
        <v>2089</v>
      </c>
      <c r="C1165" s="427">
        <v>0</v>
      </c>
      <c r="D1165" s="427">
        <v>0</v>
      </c>
      <c r="E1165" s="292" t="str">
        <f t="shared" si="66"/>
        <v/>
      </c>
      <c r="F1165" s="265" t="str">
        <f t="shared" si="64"/>
        <v>否</v>
      </c>
      <c r="G1165" s="154" t="str">
        <f t="shared" si="65"/>
        <v>款</v>
      </c>
    </row>
    <row r="1166" ht="36" customHeight="1" spans="1:7">
      <c r="A1166" s="426" t="s">
        <v>2090</v>
      </c>
      <c r="B1166" s="290" t="s">
        <v>2091</v>
      </c>
      <c r="C1166" s="427">
        <v>0</v>
      </c>
      <c r="D1166" s="427">
        <v>0</v>
      </c>
      <c r="E1166" s="292" t="str">
        <f t="shared" si="66"/>
        <v/>
      </c>
      <c r="F1166" s="265" t="str">
        <f t="shared" si="64"/>
        <v>否</v>
      </c>
      <c r="G1166" s="154" t="str">
        <f t="shared" si="65"/>
        <v>款</v>
      </c>
    </row>
    <row r="1167" ht="36" customHeight="1" spans="1:7">
      <c r="A1167" s="426" t="s">
        <v>2092</v>
      </c>
      <c r="B1167" s="290" t="s">
        <v>2093</v>
      </c>
      <c r="C1167" s="427">
        <v>0</v>
      </c>
      <c r="D1167" s="427">
        <v>0</v>
      </c>
      <c r="E1167" s="292" t="str">
        <f t="shared" si="66"/>
        <v/>
      </c>
      <c r="F1167" s="265" t="str">
        <f t="shared" si="64"/>
        <v>否</v>
      </c>
      <c r="G1167" s="154" t="str">
        <f t="shared" si="65"/>
        <v>款</v>
      </c>
    </row>
    <row r="1168" ht="36" customHeight="1" spans="1:7">
      <c r="A1168" s="426" t="s">
        <v>2094</v>
      </c>
      <c r="B1168" s="290" t="s">
        <v>2095</v>
      </c>
      <c r="C1168" s="427">
        <v>0</v>
      </c>
      <c r="D1168" s="427">
        <v>0</v>
      </c>
      <c r="E1168" s="292" t="str">
        <f t="shared" si="66"/>
        <v/>
      </c>
      <c r="F1168" s="265" t="str">
        <f t="shared" si="64"/>
        <v>否</v>
      </c>
      <c r="G1168" s="154" t="str">
        <f t="shared" si="65"/>
        <v>款</v>
      </c>
    </row>
    <row r="1169" ht="36" customHeight="1" spans="1:7">
      <c r="A1169" s="426" t="s">
        <v>2096</v>
      </c>
      <c r="B1169" s="290" t="s">
        <v>2097</v>
      </c>
      <c r="C1169" s="427">
        <v>0</v>
      </c>
      <c r="D1169" s="427">
        <v>0</v>
      </c>
      <c r="E1169" s="292" t="str">
        <f t="shared" si="66"/>
        <v/>
      </c>
      <c r="F1169" s="265" t="str">
        <f t="shared" si="64"/>
        <v>否</v>
      </c>
      <c r="G1169" s="154" t="str">
        <f t="shared" si="65"/>
        <v>款</v>
      </c>
    </row>
    <row r="1170" ht="36" customHeight="1" spans="1:7">
      <c r="A1170" s="426" t="s">
        <v>2098</v>
      </c>
      <c r="B1170" s="290" t="s">
        <v>2099</v>
      </c>
      <c r="C1170" s="427">
        <v>0</v>
      </c>
      <c r="D1170" s="427">
        <v>0</v>
      </c>
      <c r="E1170" s="366" t="str">
        <f t="shared" si="66"/>
        <v/>
      </c>
      <c r="F1170" s="265" t="str">
        <f t="shared" si="64"/>
        <v>否</v>
      </c>
      <c r="G1170" s="154" t="str">
        <f t="shared" si="65"/>
        <v>款</v>
      </c>
    </row>
    <row r="1171" ht="36" customHeight="1" spans="1:7">
      <c r="A1171" s="426" t="s">
        <v>2100</v>
      </c>
      <c r="B1171" s="290" t="s">
        <v>2101</v>
      </c>
      <c r="C1171" s="427">
        <v>0</v>
      </c>
      <c r="D1171" s="427">
        <v>0</v>
      </c>
      <c r="E1171" s="366" t="str">
        <f t="shared" si="66"/>
        <v/>
      </c>
      <c r="F1171" s="265" t="str">
        <f t="shared" si="64"/>
        <v>否</v>
      </c>
      <c r="G1171" s="154" t="str">
        <f t="shared" si="65"/>
        <v>款</v>
      </c>
    </row>
    <row r="1172" ht="36" customHeight="1" spans="1:7">
      <c r="A1172" s="426" t="s">
        <v>2102</v>
      </c>
      <c r="B1172" s="290" t="s">
        <v>2103</v>
      </c>
      <c r="C1172" s="427">
        <v>0</v>
      </c>
      <c r="D1172" s="427">
        <v>0</v>
      </c>
      <c r="E1172" s="366" t="str">
        <f t="shared" ref="E1172:E1235" si="67">IF(C1172&gt;0,D1172/C1172-1,IF(C1172&lt;0,-(D1172/C1172-1),""))</f>
        <v/>
      </c>
      <c r="F1172" s="265" t="str">
        <f t="shared" si="64"/>
        <v>否</v>
      </c>
      <c r="G1172" s="154" t="str">
        <f t="shared" si="65"/>
        <v>款</v>
      </c>
    </row>
    <row r="1173" ht="36" customHeight="1" spans="1:7">
      <c r="A1173" s="426" t="s">
        <v>104</v>
      </c>
      <c r="B1173" s="290" t="s">
        <v>105</v>
      </c>
      <c r="C1173" s="427">
        <f>SUM(C1174,C1201,C1216)</f>
        <v>2051</v>
      </c>
      <c r="D1173" s="427">
        <f>SUM(D1174,D1201,D1216)</f>
        <v>3068</v>
      </c>
      <c r="E1173" s="366">
        <f t="shared" si="67"/>
        <v>0.496</v>
      </c>
      <c r="F1173" s="265" t="str">
        <f t="shared" si="64"/>
        <v>是</v>
      </c>
      <c r="G1173" s="154" t="str">
        <f t="shared" si="65"/>
        <v>类</v>
      </c>
    </row>
    <row r="1174" ht="36" customHeight="1" spans="1:7">
      <c r="A1174" s="426" t="s">
        <v>2104</v>
      </c>
      <c r="B1174" s="290" t="s">
        <v>2105</v>
      </c>
      <c r="C1174" s="427">
        <f>SUM(C1175:C1200)</f>
        <v>1645</v>
      </c>
      <c r="D1174" s="427">
        <f>SUM(D1175:D1200)</f>
        <v>2960</v>
      </c>
      <c r="E1174" s="366">
        <f t="shared" si="67"/>
        <v>0.799</v>
      </c>
      <c r="F1174" s="265" t="str">
        <f t="shared" ref="F1174:F1237" si="68">IF(LEN(A1174)=3,"是",IF(B1174&lt;&gt;"",IF(SUM(C1174:D1174)&lt;&gt;0,"是","否"),"是"))</f>
        <v>是</v>
      </c>
      <c r="G1174" s="154" t="str">
        <f t="shared" ref="G1174:G1237" si="69">IF(LEN(A1174)=3,"类",IF(LEN(A1174)=5,"款","项"))</f>
        <v>款</v>
      </c>
    </row>
    <row r="1175" ht="36" customHeight="1" spans="1:7">
      <c r="A1175" s="428" t="s">
        <v>2106</v>
      </c>
      <c r="B1175" s="294" t="s">
        <v>140</v>
      </c>
      <c r="C1175" s="429">
        <v>630</v>
      </c>
      <c r="D1175" s="429">
        <v>581</v>
      </c>
      <c r="E1175" s="366">
        <f t="shared" si="67"/>
        <v>-0.078</v>
      </c>
      <c r="F1175" s="265" t="str">
        <f t="shared" si="68"/>
        <v>是</v>
      </c>
      <c r="G1175" s="154" t="str">
        <f t="shared" si="69"/>
        <v>项</v>
      </c>
    </row>
    <row r="1176" ht="36" customHeight="1" spans="1:7">
      <c r="A1176" s="428" t="s">
        <v>2107</v>
      </c>
      <c r="B1176" s="294" t="s">
        <v>142</v>
      </c>
      <c r="C1176" s="429">
        <v>46</v>
      </c>
      <c r="D1176" s="429"/>
      <c r="E1176" s="366">
        <f t="shared" si="67"/>
        <v>-1</v>
      </c>
      <c r="F1176" s="265" t="str">
        <f t="shared" si="68"/>
        <v>是</v>
      </c>
      <c r="G1176" s="154" t="str">
        <f t="shared" si="69"/>
        <v>项</v>
      </c>
    </row>
    <row r="1177" ht="36" customHeight="1" spans="1:7">
      <c r="A1177" s="428" t="s">
        <v>2108</v>
      </c>
      <c r="B1177" s="294" t="s">
        <v>144</v>
      </c>
      <c r="C1177" s="429"/>
      <c r="D1177" s="429"/>
      <c r="E1177" s="366" t="str">
        <f t="shared" si="67"/>
        <v/>
      </c>
      <c r="F1177" s="265" t="str">
        <f t="shared" si="68"/>
        <v>否</v>
      </c>
      <c r="G1177" s="154" t="str">
        <f t="shared" si="69"/>
        <v>项</v>
      </c>
    </row>
    <row r="1178" ht="36" customHeight="1" spans="1:7">
      <c r="A1178" s="428" t="s">
        <v>2109</v>
      </c>
      <c r="B1178" s="294" t="s">
        <v>2110</v>
      </c>
      <c r="C1178" s="429">
        <v>92</v>
      </c>
      <c r="D1178" s="429">
        <v>150</v>
      </c>
      <c r="E1178" s="366">
        <f t="shared" si="67"/>
        <v>0.63</v>
      </c>
      <c r="F1178" s="265" t="str">
        <f t="shared" si="68"/>
        <v>是</v>
      </c>
      <c r="G1178" s="154" t="str">
        <f t="shared" si="69"/>
        <v>项</v>
      </c>
    </row>
    <row r="1179" ht="36" customHeight="1" spans="1:7">
      <c r="A1179" s="428" t="s">
        <v>2111</v>
      </c>
      <c r="B1179" s="294" t="s">
        <v>2112</v>
      </c>
      <c r="C1179" s="429">
        <v>625</v>
      </c>
      <c r="D1179" s="429">
        <v>1005</v>
      </c>
      <c r="E1179" s="366">
        <f t="shared" si="67"/>
        <v>0.608</v>
      </c>
      <c r="F1179" s="265" t="str">
        <f t="shared" si="68"/>
        <v>是</v>
      </c>
      <c r="G1179" s="154" t="str">
        <f t="shared" si="69"/>
        <v>项</v>
      </c>
    </row>
    <row r="1180" ht="36" customHeight="1" spans="1:7">
      <c r="A1180" s="428" t="s">
        <v>2113</v>
      </c>
      <c r="B1180" s="294" t="s">
        <v>2114</v>
      </c>
      <c r="C1180" s="432"/>
      <c r="D1180" s="432"/>
      <c r="E1180" s="366" t="str">
        <f t="shared" si="67"/>
        <v/>
      </c>
      <c r="F1180" s="265" t="str">
        <f t="shared" si="68"/>
        <v>否</v>
      </c>
      <c r="G1180" s="154" t="str">
        <f t="shared" si="69"/>
        <v>项</v>
      </c>
    </row>
    <row r="1181" ht="36" customHeight="1" spans="1:7">
      <c r="A1181" s="428" t="s">
        <v>2115</v>
      </c>
      <c r="B1181" s="294" t="s">
        <v>2116</v>
      </c>
      <c r="C1181" s="432"/>
      <c r="D1181" s="432"/>
      <c r="E1181" s="366" t="str">
        <f t="shared" si="67"/>
        <v/>
      </c>
      <c r="F1181" s="265" t="str">
        <f t="shared" si="68"/>
        <v>否</v>
      </c>
      <c r="G1181" s="154" t="str">
        <f t="shared" si="69"/>
        <v>项</v>
      </c>
    </row>
    <row r="1182" ht="36" customHeight="1" spans="1:7">
      <c r="A1182" s="428" t="s">
        <v>2117</v>
      </c>
      <c r="B1182" s="294" t="s">
        <v>2118</v>
      </c>
      <c r="C1182" s="432"/>
      <c r="D1182" s="429">
        <v>40</v>
      </c>
      <c r="E1182" s="366" t="str">
        <f t="shared" si="67"/>
        <v/>
      </c>
      <c r="F1182" s="265" t="str">
        <f t="shared" si="68"/>
        <v>是</v>
      </c>
      <c r="G1182" s="154" t="str">
        <f t="shared" si="69"/>
        <v>项</v>
      </c>
    </row>
    <row r="1183" ht="36" customHeight="1" spans="1:7">
      <c r="A1183" s="428" t="s">
        <v>2119</v>
      </c>
      <c r="B1183" s="294" t="s">
        <v>2120</v>
      </c>
      <c r="C1183" s="432">
        <v>0</v>
      </c>
      <c r="D1183" s="432">
        <v>0</v>
      </c>
      <c r="E1183" s="366" t="str">
        <f t="shared" si="67"/>
        <v/>
      </c>
      <c r="F1183" s="265" t="str">
        <f t="shared" si="68"/>
        <v>否</v>
      </c>
      <c r="G1183" s="154" t="str">
        <f t="shared" si="69"/>
        <v>项</v>
      </c>
    </row>
    <row r="1184" ht="36" customHeight="1" spans="1:7">
      <c r="A1184" s="428" t="s">
        <v>2121</v>
      </c>
      <c r="B1184" s="294" t="s">
        <v>2122</v>
      </c>
      <c r="C1184" s="432"/>
      <c r="D1184" s="432"/>
      <c r="E1184" s="366" t="str">
        <f t="shared" si="67"/>
        <v/>
      </c>
      <c r="F1184" s="265" t="str">
        <f t="shared" si="68"/>
        <v>否</v>
      </c>
      <c r="G1184" s="154" t="str">
        <f t="shared" si="69"/>
        <v>项</v>
      </c>
    </row>
    <row r="1185" ht="36" customHeight="1" spans="1:7">
      <c r="A1185" s="428" t="s">
        <v>2123</v>
      </c>
      <c r="B1185" s="294" t="s">
        <v>2124</v>
      </c>
      <c r="C1185" s="432"/>
      <c r="D1185" s="432"/>
      <c r="E1185" s="366" t="str">
        <f t="shared" si="67"/>
        <v/>
      </c>
      <c r="F1185" s="265" t="str">
        <f t="shared" si="68"/>
        <v>否</v>
      </c>
      <c r="G1185" s="154" t="str">
        <f t="shared" si="69"/>
        <v>项</v>
      </c>
    </row>
    <row r="1186" ht="36" customHeight="1" spans="1:7">
      <c r="A1186" s="428" t="s">
        <v>2125</v>
      </c>
      <c r="B1186" s="294" t="s">
        <v>2126</v>
      </c>
      <c r="C1186" s="432">
        <v>0</v>
      </c>
      <c r="D1186" s="432">
        <v>0</v>
      </c>
      <c r="E1186" s="366" t="str">
        <f t="shared" si="67"/>
        <v/>
      </c>
      <c r="F1186" s="265" t="str">
        <f t="shared" si="68"/>
        <v>否</v>
      </c>
      <c r="G1186" s="154" t="str">
        <f t="shared" si="69"/>
        <v>项</v>
      </c>
    </row>
    <row r="1187" ht="36" customHeight="1" spans="1:7">
      <c r="A1187" s="428" t="s">
        <v>2127</v>
      </c>
      <c r="B1187" s="294" t="s">
        <v>2128</v>
      </c>
      <c r="C1187" s="432">
        <v>0</v>
      </c>
      <c r="D1187" s="432">
        <v>0</v>
      </c>
      <c r="E1187" s="366" t="str">
        <f t="shared" si="67"/>
        <v/>
      </c>
      <c r="F1187" s="265" t="str">
        <f t="shared" si="68"/>
        <v>否</v>
      </c>
      <c r="G1187" s="154" t="str">
        <f t="shared" si="69"/>
        <v>项</v>
      </c>
    </row>
    <row r="1188" ht="36" customHeight="1" spans="1:7">
      <c r="A1188" s="428" t="s">
        <v>2129</v>
      </c>
      <c r="B1188" s="294" t="s">
        <v>2130</v>
      </c>
      <c r="C1188" s="432"/>
      <c r="D1188" s="432"/>
      <c r="E1188" s="366" t="str">
        <f t="shared" si="67"/>
        <v/>
      </c>
      <c r="F1188" s="265" t="str">
        <f t="shared" si="68"/>
        <v>否</v>
      </c>
      <c r="G1188" s="154" t="str">
        <f t="shared" si="69"/>
        <v>项</v>
      </c>
    </row>
    <row r="1189" ht="36" customHeight="1" spans="1:7">
      <c r="A1189" s="428" t="s">
        <v>2131</v>
      </c>
      <c r="B1189" s="294" t="s">
        <v>2132</v>
      </c>
      <c r="C1189" s="432"/>
      <c r="D1189" s="432"/>
      <c r="E1189" s="366" t="str">
        <f t="shared" si="67"/>
        <v/>
      </c>
      <c r="F1189" s="265" t="str">
        <f t="shared" si="68"/>
        <v>否</v>
      </c>
      <c r="G1189" s="154" t="str">
        <f t="shared" si="69"/>
        <v>项</v>
      </c>
    </row>
    <row r="1190" ht="36" customHeight="1" spans="1:7">
      <c r="A1190" s="428" t="s">
        <v>2133</v>
      </c>
      <c r="B1190" s="294" t="s">
        <v>2134</v>
      </c>
      <c r="C1190" s="432">
        <v>0</v>
      </c>
      <c r="D1190" s="432">
        <v>0</v>
      </c>
      <c r="E1190" s="366" t="str">
        <f t="shared" si="67"/>
        <v/>
      </c>
      <c r="F1190" s="265" t="str">
        <f t="shared" si="68"/>
        <v>否</v>
      </c>
      <c r="G1190" s="154" t="str">
        <f t="shared" si="69"/>
        <v>项</v>
      </c>
    </row>
    <row r="1191" ht="36" customHeight="1" spans="1:7">
      <c r="A1191" s="428" t="s">
        <v>2135</v>
      </c>
      <c r="B1191" s="294" t="s">
        <v>2136</v>
      </c>
      <c r="C1191" s="432">
        <v>0</v>
      </c>
      <c r="D1191" s="432">
        <v>0</v>
      </c>
      <c r="E1191" s="366" t="str">
        <f t="shared" si="67"/>
        <v/>
      </c>
      <c r="F1191" s="265" t="str">
        <f t="shared" si="68"/>
        <v>否</v>
      </c>
      <c r="G1191" s="154" t="str">
        <f t="shared" si="69"/>
        <v>项</v>
      </c>
    </row>
    <row r="1192" ht="36" customHeight="1" spans="1:7">
      <c r="A1192" s="428" t="s">
        <v>2137</v>
      </c>
      <c r="B1192" s="294" t="s">
        <v>2138</v>
      </c>
      <c r="C1192" s="432">
        <v>0</v>
      </c>
      <c r="D1192" s="432">
        <v>0</v>
      </c>
      <c r="E1192" s="366" t="str">
        <f t="shared" si="67"/>
        <v/>
      </c>
      <c r="F1192" s="265" t="str">
        <f t="shared" si="68"/>
        <v>否</v>
      </c>
      <c r="G1192" s="154" t="str">
        <f t="shared" si="69"/>
        <v>项</v>
      </c>
    </row>
    <row r="1193" ht="36" customHeight="1" spans="1:7">
      <c r="A1193" s="428" t="s">
        <v>2139</v>
      </c>
      <c r="B1193" s="294" t="s">
        <v>2140</v>
      </c>
      <c r="C1193" s="432">
        <v>0</v>
      </c>
      <c r="D1193" s="432">
        <v>0</v>
      </c>
      <c r="E1193" s="366" t="str">
        <f t="shared" si="67"/>
        <v/>
      </c>
      <c r="F1193" s="265" t="str">
        <f t="shared" si="68"/>
        <v>否</v>
      </c>
      <c r="G1193" s="154" t="str">
        <f t="shared" si="69"/>
        <v>项</v>
      </c>
    </row>
    <row r="1194" ht="36" customHeight="1" spans="1:7">
      <c r="A1194" s="428" t="s">
        <v>2141</v>
      </c>
      <c r="B1194" s="294" t="s">
        <v>2142</v>
      </c>
      <c r="C1194" s="432">
        <v>0</v>
      </c>
      <c r="D1194" s="432">
        <v>0</v>
      </c>
      <c r="E1194" s="366" t="str">
        <f t="shared" si="67"/>
        <v/>
      </c>
      <c r="F1194" s="265" t="str">
        <f t="shared" si="68"/>
        <v>否</v>
      </c>
      <c r="G1194" s="154" t="str">
        <f t="shared" si="69"/>
        <v>项</v>
      </c>
    </row>
    <row r="1195" ht="36" customHeight="1" spans="1:7">
      <c r="A1195" s="428" t="s">
        <v>2143</v>
      </c>
      <c r="B1195" s="294" t="s">
        <v>2144</v>
      </c>
      <c r="C1195" s="432">
        <v>0</v>
      </c>
      <c r="D1195" s="432">
        <v>0</v>
      </c>
      <c r="E1195" s="366" t="str">
        <f t="shared" si="67"/>
        <v/>
      </c>
      <c r="F1195" s="265" t="str">
        <f t="shared" si="68"/>
        <v>否</v>
      </c>
      <c r="G1195" s="154" t="str">
        <f t="shared" si="69"/>
        <v>项</v>
      </c>
    </row>
    <row r="1196" ht="36" customHeight="1" spans="1:7">
      <c r="A1196" s="428" t="s">
        <v>2145</v>
      </c>
      <c r="B1196" s="294" t="s">
        <v>2146</v>
      </c>
      <c r="C1196" s="432">
        <v>0</v>
      </c>
      <c r="D1196" s="432">
        <v>0</v>
      </c>
      <c r="E1196" s="366" t="str">
        <f t="shared" si="67"/>
        <v/>
      </c>
      <c r="F1196" s="265" t="str">
        <f t="shared" si="68"/>
        <v>否</v>
      </c>
      <c r="G1196" s="154" t="str">
        <f t="shared" si="69"/>
        <v>项</v>
      </c>
    </row>
    <row r="1197" ht="36" customHeight="1" spans="1:7">
      <c r="A1197" s="428" t="s">
        <v>2147</v>
      </c>
      <c r="B1197" s="294" t="s">
        <v>2148</v>
      </c>
      <c r="C1197" s="432">
        <v>0</v>
      </c>
      <c r="D1197" s="432">
        <v>0</v>
      </c>
      <c r="E1197" s="366" t="str">
        <f t="shared" si="67"/>
        <v/>
      </c>
      <c r="F1197" s="265" t="str">
        <f t="shared" si="68"/>
        <v>否</v>
      </c>
      <c r="G1197" s="154" t="str">
        <f t="shared" si="69"/>
        <v>项</v>
      </c>
    </row>
    <row r="1198" ht="36" customHeight="1" spans="1:7">
      <c r="A1198" s="428" t="s">
        <v>2149</v>
      </c>
      <c r="B1198" s="294" t="s">
        <v>2150</v>
      </c>
      <c r="C1198" s="432"/>
      <c r="D1198" s="432"/>
      <c r="E1198" s="366" t="str">
        <f t="shared" si="67"/>
        <v/>
      </c>
      <c r="F1198" s="265" t="str">
        <f t="shared" si="68"/>
        <v>否</v>
      </c>
      <c r="G1198" s="154" t="str">
        <f t="shared" si="69"/>
        <v>项</v>
      </c>
    </row>
    <row r="1199" ht="36" customHeight="1" spans="1:7">
      <c r="A1199" s="428" t="s">
        <v>2151</v>
      </c>
      <c r="B1199" s="294" t="s">
        <v>158</v>
      </c>
      <c r="C1199" s="429">
        <v>236</v>
      </c>
      <c r="D1199" s="429">
        <v>184</v>
      </c>
      <c r="E1199" s="366">
        <f t="shared" si="67"/>
        <v>-0.22</v>
      </c>
      <c r="F1199" s="265" t="str">
        <f t="shared" si="68"/>
        <v>是</v>
      </c>
      <c r="G1199" s="154" t="str">
        <f t="shared" si="69"/>
        <v>项</v>
      </c>
    </row>
    <row r="1200" ht="36" customHeight="1" spans="1:7">
      <c r="A1200" s="428" t="s">
        <v>2152</v>
      </c>
      <c r="B1200" s="294" t="s">
        <v>2153</v>
      </c>
      <c r="C1200" s="429">
        <v>16</v>
      </c>
      <c r="D1200" s="429">
        <v>1000</v>
      </c>
      <c r="E1200" s="366">
        <f t="shared" si="67"/>
        <v>61.5</v>
      </c>
      <c r="F1200" s="265" t="str">
        <f t="shared" si="68"/>
        <v>是</v>
      </c>
      <c r="G1200" s="154" t="str">
        <f t="shared" si="69"/>
        <v>项</v>
      </c>
    </row>
    <row r="1201" ht="36" customHeight="1" spans="1:7">
      <c r="A1201" s="426" t="s">
        <v>2154</v>
      </c>
      <c r="B1201" s="290" t="s">
        <v>2155</v>
      </c>
      <c r="C1201" s="427">
        <f>SUM(C1202:C1215)</f>
        <v>406</v>
      </c>
      <c r="D1201" s="427">
        <f>SUM(D1202:D1215)</f>
        <v>108</v>
      </c>
      <c r="E1201" s="366">
        <f t="shared" si="67"/>
        <v>-0.734</v>
      </c>
      <c r="F1201" s="265" t="str">
        <f t="shared" si="68"/>
        <v>是</v>
      </c>
      <c r="G1201" s="154" t="str">
        <f t="shared" si="69"/>
        <v>款</v>
      </c>
    </row>
    <row r="1202" ht="36" customHeight="1" spans="1:7">
      <c r="A1202" s="428" t="s">
        <v>2156</v>
      </c>
      <c r="B1202" s="294" t="s">
        <v>140</v>
      </c>
      <c r="C1202" s="432">
        <v>0</v>
      </c>
      <c r="D1202" s="432">
        <v>0</v>
      </c>
      <c r="E1202" s="366" t="str">
        <f t="shared" si="67"/>
        <v/>
      </c>
      <c r="F1202" s="265" t="str">
        <f t="shared" si="68"/>
        <v>否</v>
      </c>
      <c r="G1202" s="154" t="str">
        <f t="shared" si="69"/>
        <v>项</v>
      </c>
    </row>
    <row r="1203" ht="36" customHeight="1" spans="1:7">
      <c r="A1203" s="428" t="s">
        <v>2157</v>
      </c>
      <c r="B1203" s="294" t="s">
        <v>142</v>
      </c>
      <c r="C1203" s="429">
        <v>6</v>
      </c>
      <c r="D1203" s="432">
        <v>0</v>
      </c>
      <c r="E1203" s="366">
        <f t="shared" si="67"/>
        <v>-1</v>
      </c>
      <c r="F1203" s="265" t="str">
        <f t="shared" si="68"/>
        <v>是</v>
      </c>
      <c r="G1203" s="154" t="str">
        <f t="shared" si="69"/>
        <v>项</v>
      </c>
    </row>
    <row r="1204" ht="36" customHeight="1" spans="1:7">
      <c r="A1204" s="428" t="s">
        <v>2158</v>
      </c>
      <c r="B1204" s="294" t="s">
        <v>144</v>
      </c>
      <c r="C1204" s="432">
        <v>0</v>
      </c>
      <c r="D1204" s="432">
        <v>0</v>
      </c>
      <c r="E1204" s="366" t="str">
        <f t="shared" si="67"/>
        <v/>
      </c>
      <c r="F1204" s="265" t="str">
        <f t="shared" si="68"/>
        <v>否</v>
      </c>
      <c r="G1204" s="154" t="str">
        <f t="shared" si="69"/>
        <v>项</v>
      </c>
    </row>
    <row r="1205" ht="36" customHeight="1" spans="1:7">
      <c r="A1205" s="428" t="s">
        <v>2159</v>
      </c>
      <c r="B1205" s="294" t="s">
        <v>2160</v>
      </c>
      <c r="C1205" s="432">
        <v>0</v>
      </c>
      <c r="D1205" s="432">
        <v>0</v>
      </c>
      <c r="E1205" s="366" t="str">
        <f t="shared" si="67"/>
        <v/>
      </c>
      <c r="F1205" s="265" t="str">
        <f t="shared" si="68"/>
        <v>否</v>
      </c>
      <c r="G1205" s="154" t="str">
        <f t="shared" si="69"/>
        <v>项</v>
      </c>
    </row>
    <row r="1206" ht="36" customHeight="1" spans="1:7">
      <c r="A1206" s="428" t="s">
        <v>2161</v>
      </c>
      <c r="B1206" s="294" t="s">
        <v>2162</v>
      </c>
      <c r="C1206" s="432"/>
      <c r="D1206" s="432"/>
      <c r="E1206" s="366" t="str">
        <f t="shared" si="67"/>
        <v/>
      </c>
      <c r="F1206" s="265" t="str">
        <f t="shared" si="68"/>
        <v>否</v>
      </c>
      <c r="G1206" s="154" t="str">
        <f t="shared" si="69"/>
        <v>项</v>
      </c>
    </row>
    <row r="1207" ht="36" customHeight="1" spans="1:7">
      <c r="A1207" s="428" t="s">
        <v>2163</v>
      </c>
      <c r="B1207" s="294" t="s">
        <v>2164</v>
      </c>
      <c r="C1207" s="432"/>
      <c r="D1207" s="432"/>
      <c r="E1207" s="366" t="str">
        <f t="shared" si="67"/>
        <v/>
      </c>
      <c r="F1207" s="265" t="str">
        <f t="shared" si="68"/>
        <v>否</v>
      </c>
      <c r="G1207" s="154" t="str">
        <f t="shared" si="69"/>
        <v>项</v>
      </c>
    </row>
    <row r="1208" ht="36" customHeight="1" spans="1:7">
      <c r="A1208" s="428" t="s">
        <v>2165</v>
      </c>
      <c r="B1208" s="294" t="s">
        <v>2166</v>
      </c>
      <c r="C1208" s="432"/>
      <c r="D1208" s="432"/>
      <c r="E1208" s="366" t="str">
        <f t="shared" si="67"/>
        <v/>
      </c>
      <c r="F1208" s="265" t="str">
        <f t="shared" si="68"/>
        <v>否</v>
      </c>
      <c r="G1208" s="154" t="str">
        <f t="shared" si="69"/>
        <v>项</v>
      </c>
    </row>
    <row r="1209" ht="36" customHeight="1" spans="1:7">
      <c r="A1209" s="428" t="s">
        <v>2167</v>
      </c>
      <c r="B1209" s="294" t="s">
        <v>2168</v>
      </c>
      <c r="C1209" s="429">
        <v>79</v>
      </c>
      <c r="D1209" s="429">
        <v>67</v>
      </c>
      <c r="E1209" s="366">
        <f t="shared" si="67"/>
        <v>-0.152</v>
      </c>
      <c r="F1209" s="265" t="str">
        <f t="shared" si="68"/>
        <v>是</v>
      </c>
      <c r="G1209" s="154" t="str">
        <f t="shared" si="69"/>
        <v>项</v>
      </c>
    </row>
    <row r="1210" ht="36" customHeight="1" spans="1:7">
      <c r="A1210" s="428" t="s">
        <v>2169</v>
      </c>
      <c r="B1210" s="294" t="s">
        <v>2170</v>
      </c>
      <c r="C1210" s="429">
        <v>5</v>
      </c>
      <c r="D1210" s="429">
        <v>10</v>
      </c>
      <c r="E1210" s="366">
        <f t="shared" si="67"/>
        <v>1</v>
      </c>
      <c r="F1210" s="265" t="str">
        <f t="shared" si="68"/>
        <v>是</v>
      </c>
      <c r="G1210" s="154" t="str">
        <f t="shared" si="69"/>
        <v>项</v>
      </c>
    </row>
    <row r="1211" ht="36" customHeight="1" spans="1:7">
      <c r="A1211" s="428" t="s">
        <v>2171</v>
      </c>
      <c r="B1211" s="294" t="s">
        <v>2172</v>
      </c>
      <c r="C1211" s="432">
        <v>0</v>
      </c>
      <c r="D1211" s="432">
        <v>0</v>
      </c>
      <c r="E1211" s="366" t="str">
        <f t="shared" si="67"/>
        <v/>
      </c>
      <c r="F1211" s="265" t="str">
        <f t="shared" si="68"/>
        <v>否</v>
      </c>
      <c r="G1211" s="154" t="str">
        <f t="shared" si="69"/>
        <v>项</v>
      </c>
    </row>
    <row r="1212" ht="36" customHeight="1" spans="1:7">
      <c r="A1212" s="428" t="s">
        <v>2173</v>
      </c>
      <c r="B1212" s="294" t="s">
        <v>2174</v>
      </c>
      <c r="C1212" s="432">
        <v>0</v>
      </c>
      <c r="D1212" s="432">
        <v>0</v>
      </c>
      <c r="E1212" s="366" t="str">
        <f t="shared" si="67"/>
        <v/>
      </c>
      <c r="F1212" s="265" t="str">
        <f t="shared" si="68"/>
        <v>否</v>
      </c>
      <c r="G1212" s="154" t="str">
        <f t="shared" si="69"/>
        <v>项</v>
      </c>
    </row>
    <row r="1213" ht="36" customHeight="1" spans="1:7">
      <c r="A1213" s="428" t="s">
        <v>2175</v>
      </c>
      <c r="B1213" s="294" t="s">
        <v>2176</v>
      </c>
      <c r="C1213" s="432">
        <v>0</v>
      </c>
      <c r="D1213" s="432">
        <v>0</v>
      </c>
      <c r="E1213" s="366" t="str">
        <f t="shared" si="67"/>
        <v/>
      </c>
      <c r="F1213" s="265" t="str">
        <f t="shared" si="68"/>
        <v>否</v>
      </c>
      <c r="G1213" s="154" t="str">
        <f t="shared" si="69"/>
        <v>项</v>
      </c>
    </row>
    <row r="1214" ht="36" customHeight="1" spans="1:7">
      <c r="A1214" s="428" t="s">
        <v>2177</v>
      </c>
      <c r="B1214" s="294" t="s">
        <v>2178</v>
      </c>
      <c r="C1214" s="432">
        <v>0</v>
      </c>
      <c r="D1214" s="432">
        <v>0</v>
      </c>
      <c r="E1214" s="366" t="str">
        <f t="shared" si="67"/>
        <v/>
      </c>
      <c r="F1214" s="265" t="str">
        <f t="shared" si="68"/>
        <v>否</v>
      </c>
      <c r="G1214" s="154" t="str">
        <f t="shared" si="69"/>
        <v>项</v>
      </c>
    </row>
    <row r="1215" ht="36" customHeight="1" spans="1:7">
      <c r="A1215" s="428" t="s">
        <v>2179</v>
      </c>
      <c r="B1215" s="294" t="s">
        <v>2180</v>
      </c>
      <c r="C1215" s="429">
        <v>316</v>
      </c>
      <c r="D1215" s="429">
        <v>31</v>
      </c>
      <c r="E1215" s="366">
        <f t="shared" si="67"/>
        <v>-0.902</v>
      </c>
      <c r="F1215" s="265" t="str">
        <f t="shared" si="68"/>
        <v>是</v>
      </c>
      <c r="G1215" s="154" t="str">
        <f t="shared" si="69"/>
        <v>项</v>
      </c>
    </row>
    <row r="1216" ht="36" customHeight="1" spans="1:7">
      <c r="A1216" s="426" t="s">
        <v>2181</v>
      </c>
      <c r="B1216" s="290" t="s">
        <v>2182</v>
      </c>
      <c r="C1216" s="427">
        <f>SUM(C1217)</f>
        <v>0</v>
      </c>
      <c r="D1216" s="427">
        <f>SUM(D1217)</f>
        <v>0</v>
      </c>
      <c r="E1216" s="366" t="str">
        <f t="shared" si="67"/>
        <v/>
      </c>
      <c r="F1216" s="265" t="str">
        <f t="shared" si="68"/>
        <v>否</v>
      </c>
      <c r="G1216" s="154" t="str">
        <f t="shared" si="69"/>
        <v>款</v>
      </c>
    </row>
    <row r="1217" ht="36" customHeight="1" spans="1:7">
      <c r="A1217" s="294">
        <v>2209999</v>
      </c>
      <c r="B1217" s="294" t="s">
        <v>2183</v>
      </c>
      <c r="C1217" s="432"/>
      <c r="D1217" s="432"/>
      <c r="E1217" s="366" t="str">
        <f t="shared" si="67"/>
        <v/>
      </c>
      <c r="F1217" s="265" t="str">
        <f t="shared" si="68"/>
        <v>否</v>
      </c>
      <c r="G1217" s="154" t="str">
        <f t="shared" si="69"/>
        <v>项</v>
      </c>
    </row>
    <row r="1218" ht="36" customHeight="1" spans="1:7">
      <c r="A1218" s="290" t="s">
        <v>2184</v>
      </c>
      <c r="B1218" s="436" t="s">
        <v>530</v>
      </c>
      <c r="C1218" s="437"/>
      <c r="D1218" s="437"/>
      <c r="E1218" s="366" t="str">
        <f t="shared" si="67"/>
        <v/>
      </c>
      <c r="F1218" s="265" t="str">
        <f t="shared" si="68"/>
        <v>否</v>
      </c>
      <c r="G1218" s="154" t="str">
        <f t="shared" si="69"/>
        <v>项</v>
      </c>
    </row>
    <row r="1219" ht="36" customHeight="1" spans="1:7">
      <c r="A1219" s="426" t="s">
        <v>106</v>
      </c>
      <c r="B1219" s="290" t="s">
        <v>107</v>
      </c>
      <c r="C1219" s="427">
        <f>SUM(C1220,C1231,C1235)</f>
        <v>4359</v>
      </c>
      <c r="D1219" s="427">
        <f>SUM(D1220,D1231,D1235)</f>
        <v>3736</v>
      </c>
      <c r="E1219" s="366">
        <f t="shared" si="67"/>
        <v>-0.143</v>
      </c>
      <c r="F1219" s="265" t="str">
        <f t="shared" si="68"/>
        <v>是</v>
      </c>
      <c r="G1219" s="154" t="str">
        <f t="shared" si="69"/>
        <v>类</v>
      </c>
    </row>
    <row r="1220" ht="36" customHeight="1" spans="1:7">
      <c r="A1220" s="426" t="s">
        <v>2185</v>
      </c>
      <c r="B1220" s="290" t="s">
        <v>2186</v>
      </c>
      <c r="C1220" s="427">
        <f>SUM(C1221:C1230)</f>
        <v>186</v>
      </c>
      <c r="D1220" s="427">
        <f>SUM(D1221:D1230)</f>
        <v>56</v>
      </c>
      <c r="E1220" s="366">
        <f t="shared" si="67"/>
        <v>-0.699</v>
      </c>
      <c r="F1220" s="265" t="str">
        <f t="shared" si="68"/>
        <v>是</v>
      </c>
      <c r="G1220" s="154" t="str">
        <f t="shared" si="69"/>
        <v>款</v>
      </c>
    </row>
    <row r="1221" ht="36" customHeight="1" spans="1:7">
      <c r="A1221" s="428" t="s">
        <v>2187</v>
      </c>
      <c r="B1221" s="294" t="s">
        <v>2188</v>
      </c>
      <c r="C1221" s="432">
        <v>0</v>
      </c>
      <c r="D1221" s="432">
        <v>0</v>
      </c>
      <c r="E1221" s="366" t="str">
        <f t="shared" si="67"/>
        <v/>
      </c>
      <c r="F1221" s="265" t="str">
        <f t="shared" si="68"/>
        <v>否</v>
      </c>
      <c r="G1221" s="154" t="str">
        <f t="shared" si="69"/>
        <v>项</v>
      </c>
    </row>
    <row r="1222" ht="36" customHeight="1" spans="1:7">
      <c r="A1222" s="428" t="s">
        <v>2189</v>
      </c>
      <c r="B1222" s="294" t="s">
        <v>2190</v>
      </c>
      <c r="C1222" s="432">
        <v>0</v>
      </c>
      <c r="D1222" s="432">
        <v>0</v>
      </c>
      <c r="E1222" s="366" t="str">
        <f t="shared" si="67"/>
        <v/>
      </c>
      <c r="F1222" s="265" t="str">
        <f t="shared" si="68"/>
        <v>否</v>
      </c>
      <c r="G1222" s="154" t="str">
        <f t="shared" si="69"/>
        <v>项</v>
      </c>
    </row>
    <row r="1223" ht="36" customHeight="1" spans="1:7">
      <c r="A1223" s="428" t="s">
        <v>2191</v>
      </c>
      <c r="B1223" s="294" t="s">
        <v>2192</v>
      </c>
      <c r="C1223" s="432">
        <v>0</v>
      </c>
      <c r="D1223" s="432">
        <v>0</v>
      </c>
      <c r="E1223" s="366" t="str">
        <f t="shared" si="67"/>
        <v/>
      </c>
      <c r="F1223" s="265" t="str">
        <f t="shared" si="68"/>
        <v>否</v>
      </c>
      <c r="G1223" s="154" t="str">
        <f t="shared" si="69"/>
        <v>项</v>
      </c>
    </row>
    <row r="1224" ht="36" customHeight="1" spans="1:7">
      <c r="A1224" s="428" t="s">
        <v>2193</v>
      </c>
      <c r="B1224" s="294" t="s">
        <v>2194</v>
      </c>
      <c r="C1224" s="432">
        <v>0</v>
      </c>
      <c r="D1224" s="432">
        <v>0</v>
      </c>
      <c r="E1224" s="366" t="str">
        <f t="shared" si="67"/>
        <v/>
      </c>
      <c r="F1224" s="265" t="str">
        <f t="shared" si="68"/>
        <v>否</v>
      </c>
      <c r="G1224" s="154" t="str">
        <f t="shared" si="69"/>
        <v>项</v>
      </c>
    </row>
    <row r="1225" ht="36" customHeight="1" spans="1:7">
      <c r="A1225" s="428" t="s">
        <v>2195</v>
      </c>
      <c r="B1225" s="294" t="s">
        <v>2196</v>
      </c>
      <c r="C1225" s="429">
        <v>186</v>
      </c>
      <c r="D1225" s="430">
        <v>56</v>
      </c>
      <c r="E1225" s="366">
        <f t="shared" si="67"/>
        <v>-0.699</v>
      </c>
      <c r="F1225" s="265" t="str">
        <f t="shared" si="68"/>
        <v>是</v>
      </c>
      <c r="G1225" s="154" t="str">
        <f t="shared" si="69"/>
        <v>项</v>
      </c>
    </row>
    <row r="1226" ht="36" customHeight="1" spans="1:7">
      <c r="A1226" s="428" t="s">
        <v>2197</v>
      </c>
      <c r="B1226" s="294" t="s">
        <v>2198</v>
      </c>
      <c r="C1226" s="432">
        <v>0</v>
      </c>
      <c r="D1226" s="432">
        <v>0</v>
      </c>
      <c r="E1226" s="366" t="str">
        <f t="shared" si="67"/>
        <v/>
      </c>
      <c r="F1226" s="265" t="str">
        <f t="shared" si="68"/>
        <v>否</v>
      </c>
      <c r="G1226" s="154" t="str">
        <f t="shared" si="69"/>
        <v>项</v>
      </c>
    </row>
    <row r="1227" ht="36" customHeight="1" spans="1:7">
      <c r="A1227" s="428" t="s">
        <v>2199</v>
      </c>
      <c r="B1227" s="294" t="s">
        <v>2200</v>
      </c>
      <c r="C1227" s="432">
        <v>0</v>
      </c>
      <c r="D1227" s="432">
        <v>0</v>
      </c>
      <c r="E1227" s="366" t="str">
        <f t="shared" si="67"/>
        <v/>
      </c>
      <c r="F1227" s="265" t="str">
        <f t="shared" si="68"/>
        <v>否</v>
      </c>
      <c r="G1227" s="154" t="str">
        <f t="shared" si="69"/>
        <v>项</v>
      </c>
    </row>
    <row r="1228" ht="36" customHeight="1" spans="1:7">
      <c r="A1228" s="428" t="s">
        <v>2201</v>
      </c>
      <c r="B1228" s="294" t="s">
        <v>2202</v>
      </c>
      <c r="C1228" s="432">
        <v>0</v>
      </c>
      <c r="D1228" s="432">
        <v>0</v>
      </c>
      <c r="E1228" s="366" t="str">
        <f t="shared" si="67"/>
        <v/>
      </c>
      <c r="F1228" s="265" t="str">
        <f t="shared" si="68"/>
        <v>否</v>
      </c>
      <c r="G1228" s="154" t="str">
        <f t="shared" si="69"/>
        <v>项</v>
      </c>
    </row>
    <row r="1229" ht="36" customHeight="1" spans="1:7">
      <c r="A1229" s="428" t="s">
        <v>2203</v>
      </c>
      <c r="B1229" s="294" t="s">
        <v>2204</v>
      </c>
      <c r="C1229" s="432">
        <v>0</v>
      </c>
      <c r="D1229" s="432">
        <v>0</v>
      </c>
      <c r="E1229" s="366" t="str">
        <f t="shared" si="67"/>
        <v/>
      </c>
      <c r="F1229" s="265" t="str">
        <f t="shared" si="68"/>
        <v>否</v>
      </c>
      <c r="G1229" s="154" t="str">
        <f t="shared" si="69"/>
        <v>项</v>
      </c>
    </row>
    <row r="1230" ht="36" customHeight="1" spans="1:7">
      <c r="A1230" s="428" t="s">
        <v>2205</v>
      </c>
      <c r="B1230" s="294" t="s">
        <v>2206</v>
      </c>
      <c r="C1230" s="432"/>
      <c r="D1230" s="432"/>
      <c r="E1230" s="366" t="str">
        <f t="shared" si="67"/>
        <v/>
      </c>
      <c r="F1230" s="265" t="str">
        <f t="shared" si="68"/>
        <v>否</v>
      </c>
      <c r="G1230" s="154" t="str">
        <f t="shared" si="69"/>
        <v>项</v>
      </c>
    </row>
    <row r="1231" ht="36" customHeight="1" spans="1:7">
      <c r="A1231" s="426" t="s">
        <v>2207</v>
      </c>
      <c r="B1231" s="290" t="s">
        <v>2208</v>
      </c>
      <c r="C1231" s="427">
        <f>SUM(C1232:C1234)</f>
        <v>4173</v>
      </c>
      <c r="D1231" s="427">
        <f>SUM(D1232:D1234)</f>
        <v>3680</v>
      </c>
      <c r="E1231" s="366">
        <f t="shared" si="67"/>
        <v>-0.118</v>
      </c>
      <c r="F1231" s="265" t="str">
        <f t="shared" si="68"/>
        <v>是</v>
      </c>
      <c r="G1231" s="154" t="str">
        <f t="shared" si="69"/>
        <v>款</v>
      </c>
    </row>
    <row r="1232" ht="36" customHeight="1" spans="1:7">
      <c r="A1232" s="428" t="s">
        <v>2209</v>
      </c>
      <c r="B1232" s="294" t="s">
        <v>2210</v>
      </c>
      <c r="C1232" s="429">
        <v>4173</v>
      </c>
      <c r="D1232" s="430">
        <v>3680</v>
      </c>
      <c r="E1232" s="366">
        <f t="shared" si="67"/>
        <v>-0.118</v>
      </c>
      <c r="F1232" s="265" t="str">
        <f t="shared" si="68"/>
        <v>是</v>
      </c>
      <c r="G1232" s="154" t="str">
        <f t="shared" si="69"/>
        <v>项</v>
      </c>
    </row>
    <row r="1233" ht="36" customHeight="1" spans="1:7">
      <c r="A1233" s="428" t="s">
        <v>2211</v>
      </c>
      <c r="B1233" s="294" t="s">
        <v>2212</v>
      </c>
      <c r="C1233" s="432">
        <v>0</v>
      </c>
      <c r="D1233" s="432">
        <v>0</v>
      </c>
      <c r="E1233" s="366" t="str">
        <f t="shared" si="67"/>
        <v/>
      </c>
      <c r="F1233" s="265" t="str">
        <f t="shared" si="68"/>
        <v>否</v>
      </c>
      <c r="G1233" s="154" t="str">
        <f t="shared" si="69"/>
        <v>项</v>
      </c>
    </row>
    <row r="1234" ht="36" customHeight="1" spans="1:7">
      <c r="A1234" s="428" t="s">
        <v>2213</v>
      </c>
      <c r="B1234" s="294" t="s">
        <v>2214</v>
      </c>
      <c r="C1234" s="432"/>
      <c r="D1234" s="432"/>
      <c r="E1234" s="366" t="str">
        <f t="shared" si="67"/>
        <v/>
      </c>
      <c r="F1234" s="265" t="str">
        <f t="shared" si="68"/>
        <v>否</v>
      </c>
      <c r="G1234" s="154" t="str">
        <f t="shared" si="69"/>
        <v>项</v>
      </c>
    </row>
    <row r="1235" ht="36" customHeight="1" spans="1:7">
      <c r="A1235" s="426" t="s">
        <v>2215</v>
      </c>
      <c r="B1235" s="290" t="s">
        <v>2216</v>
      </c>
      <c r="C1235" s="427">
        <f>SUM(C1236:C1238)</f>
        <v>0</v>
      </c>
      <c r="D1235" s="427">
        <f>SUM(D1236:D1238)</f>
        <v>0</v>
      </c>
      <c r="E1235" s="366" t="str">
        <f t="shared" si="67"/>
        <v/>
      </c>
      <c r="F1235" s="265" t="str">
        <f t="shared" si="68"/>
        <v>否</v>
      </c>
      <c r="G1235" s="154" t="str">
        <f t="shared" si="69"/>
        <v>款</v>
      </c>
    </row>
    <row r="1236" ht="36" customHeight="1" spans="1:7">
      <c r="A1236" s="428" t="s">
        <v>2217</v>
      </c>
      <c r="B1236" s="294" t="s">
        <v>2218</v>
      </c>
      <c r="C1236" s="432">
        <v>0</v>
      </c>
      <c r="D1236" s="432">
        <v>0</v>
      </c>
      <c r="E1236" s="366" t="str">
        <f t="shared" ref="E1236:E1299" si="70">IF(C1236&gt;0,D1236/C1236-1,IF(C1236&lt;0,-(D1236/C1236-1),""))</f>
        <v/>
      </c>
      <c r="F1236" s="265" t="str">
        <f t="shared" si="68"/>
        <v>否</v>
      </c>
      <c r="G1236" s="154" t="str">
        <f t="shared" si="69"/>
        <v>项</v>
      </c>
    </row>
    <row r="1237" ht="36" customHeight="1" spans="1:7">
      <c r="A1237" s="428" t="s">
        <v>2219</v>
      </c>
      <c r="B1237" s="294" t="s">
        <v>2220</v>
      </c>
      <c r="C1237" s="432"/>
      <c r="D1237" s="432"/>
      <c r="E1237" s="366" t="str">
        <f t="shared" si="70"/>
        <v/>
      </c>
      <c r="F1237" s="265" t="str">
        <f t="shared" si="68"/>
        <v>否</v>
      </c>
      <c r="G1237" s="154" t="str">
        <f t="shared" si="69"/>
        <v>项</v>
      </c>
    </row>
    <row r="1238" ht="36" customHeight="1" spans="1:7">
      <c r="A1238" s="428" t="s">
        <v>2221</v>
      </c>
      <c r="B1238" s="294" t="s">
        <v>2222</v>
      </c>
      <c r="C1238" s="432">
        <v>0</v>
      </c>
      <c r="D1238" s="432">
        <v>0</v>
      </c>
      <c r="E1238" s="366" t="str">
        <f t="shared" si="70"/>
        <v/>
      </c>
      <c r="F1238" s="265" t="str">
        <f t="shared" ref="F1238:F1301" si="71">IF(LEN(A1238)=3,"是",IF(B1238&lt;&gt;"",IF(SUM(C1238:D1238)&lt;&gt;0,"是","否"),"是"))</f>
        <v>否</v>
      </c>
      <c r="G1238" s="154" t="str">
        <f t="shared" ref="G1238:G1301" si="72">IF(LEN(A1238)=3,"类",IF(LEN(A1238)=5,"款","项"))</f>
        <v>项</v>
      </c>
    </row>
    <row r="1239" ht="36" customHeight="1" spans="1:7">
      <c r="A1239" s="435" t="s">
        <v>2223</v>
      </c>
      <c r="B1239" s="436" t="s">
        <v>530</v>
      </c>
      <c r="C1239" s="437"/>
      <c r="D1239" s="437"/>
      <c r="E1239" s="366" t="str">
        <f t="shared" si="70"/>
        <v/>
      </c>
      <c r="F1239" s="265" t="str">
        <f t="shared" si="71"/>
        <v>否</v>
      </c>
      <c r="G1239" s="154" t="str">
        <f t="shared" si="72"/>
        <v>项</v>
      </c>
    </row>
    <row r="1240" ht="36" customHeight="1" spans="1:7">
      <c r="A1240" s="426" t="s">
        <v>108</v>
      </c>
      <c r="B1240" s="290" t="s">
        <v>109</v>
      </c>
      <c r="C1240" s="427">
        <f>SUM(C1241,C1259,C1273,C1279,C1285)</f>
        <v>125</v>
      </c>
      <c r="D1240" s="427">
        <f>SUM(D1241,D1259,D1273,D1279,D1285)</f>
        <v>155</v>
      </c>
      <c r="E1240" s="366">
        <f t="shared" si="70"/>
        <v>0.24</v>
      </c>
      <c r="F1240" s="265" t="str">
        <f t="shared" si="71"/>
        <v>是</v>
      </c>
      <c r="G1240" s="154" t="str">
        <f t="shared" si="72"/>
        <v>类</v>
      </c>
    </row>
    <row r="1241" ht="36" customHeight="1" spans="1:7">
      <c r="A1241" s="426" t="s">
        <v>2224</v>
      </c>
      <c r="B1241" s="290" t="s">
        <v>2225</v>
      </c>
      <c r="C1241" s="427">
        <f>SUM(C1242:C1258)</f>
        <v>125</v>
      </c>
      <c r="D1241" s="427">
        <f>SUM(D1242:D1258)</f>
        <v>90</v>
      </c>
      <c r="E1241" s="366">
        <f t="shared" si="70"/>
        <v>-0.28</v>
      </c>
      <c r="F1241" s="265" t="str">
        <f t="shared" si="71"/>
        <v>是</v>
      </c>
      <c r="G1241" s="154" t="str">
        <f t="shared" si="72"/>
        <v>款</v>
      </c>
    </row>
    <row r="1242" ht="36" customHeight="1" spans="1:7">
      <c r="A1242" s="428" t="s">
        <v>2226</v>
      </c>
      <c r="B1242" s="294" t="s">
        <v>140</v>
      </c>
      <c r="C1242" s="432"/>
      <c r="D1242" s="432"/>
      <c r="E1242" s="366" t="str">
        <f t="shared" si="70"/>
        <v/>
      </c>
      <c r="F1242" s="265" t="str">
        <f t="shared" si="71"/>
        <v>否</v>
      </c>
      <c r="G1242" s="154" t="str">
        <f t="shared" si="72"/>
        <v>项</v>
      </c>
    </row>
    <row r="1243" ht="36" customHeight="1" spans="1:7">
      <c r="A1243" s="428" t="s">
        <v>2227</v>
      </c>
      <c r="B1243" s="294" t="s">
        <v>142</v>
      </c>
      <c r="C1243" s="432">
        <v>0</v>
      </c>
      <c r="D1243" s="432">
        <v>0</v>
      </c>
      <c r="E1243" s="366" t="str">
        <f t="shared" si="70"/>
        <v/>
      </c>
      <c r="F1243" s="265" t="str">
        <f t="shared" si="71"/>
        <v>否</v>
      </c>
      <c r="G1243" s="154" t="str">
        <f t="shared" si="72"/>
        <v>项</v>
      </c>
    </row>
    <row r="1244" ht="36" customHeight="1" spans="1:7">
      <c r="A1244" s="428" t="s">
        <v>2228</v>
      </c>
      <c r="B1244" s="294" t="s">
        <v>144</v>
      </c>
      <c r="C1244" s="432"/>
      <c r="D1244" s="432"/>
      <c r="E1244" s="366" t="str">
        <f t="shared" si="70"/>
        <v/>
      </c>
      <c r="F1244" s="265" t="str">
        <f t="shared" si="71"/>
        <v>否</v>
      </c>
      <c r="G1244" s="154" t="str">
        <f t="shared" si="72"/>
        <v>项</v>
      </c>
    </row>
    <row r="1245" ht="36" customHeight="1" spans="1:7">
      <c r="A1245" s="428" t="s">
        <v>2229</v>
      </c>
      <c r="B1245" s="294" t="s">
        <v>2230</v>
      </c>
      <c r="C1245" s="432">
        <v>0</v>
      </c>
      <c r="D1245" s="432">
        <v>0</v>
      </c>
      <c r="E1245" s="366" t="str">
        <f t="shared" si="70"/>
        <v/>
      </c>
      <c r="F1245" s="265" t="str">
        <f t="shared" si="71"/>
        <v>否</v>
      </c>
      <c r="G1245" s="154" t="str">
        <f t="shared" si="72"/>
        <v>项</v>
      </c>
    </row>
    <row r="1246" ht="36" customHeight="1" spans="1:7">
      <c r="A1246" s="428" t="s">
        <v>2231</v>
      </c>
      <c r="B1246" s="294" t="s">
        <v>2232</v>
      </c>
      <c r="C1246" s="432">
        <v>0</v>
      </c>
      <c r="D1246" s="432">
        <v>0</v>
      </c>
      <c r="E1246" s="366" t="str">
        <f t="shared" si="70"/>
        <v/>
      </c>
      <c r="F1246" s="265" t="str">
        <f t="shared" si="71"/>
        <v>否</v>
      </c>
      <c r="G1246" s="154" t="str">
        <f t="shared" si="72"/>
        <v>项</v>
      </c>
    </row>
    <row r="1247" ht="36" customHeight="1" spans="1:7">
      <c r="A1247" s="428" t="s">
        <v>2233</v>
      </c>
      <c r="B1247" s="294" t="s">
        <v>2234</v>
      </c>
      <c r="C1247" s="432"/>
      <c r="D1247" s="432"/>
      <c r="E1247" s="366" t="str">
        <f t="shared" si="70"/>
        <v/>
      </c>
      <c r="F1247" s="265" t="str">
        <f t="shared" si="71"/>
        <v>否</v>
      </c>
      <c r="G1247" s="154" t="str">
        <f t="shared" si="72"/>
        <v>项</v>
      </c>
    </row>
    <row r="1248" ht="36" customHeight="1" spans="1:7">
      <c r="A1248" s="428" t="s">
        <v>2235</v>
      </c>
      <c r="B1248" s="294" t="s">
        <v>2236</v>
      </c>
      <c r="C1248" s="432">
        <v>0</v>
      </c>
      <c r="D1248" s="432">
        <v>0</v>
      </c>
      <c r="E1248" s="366" t="str">
        <f t="shared" si="70"/>
        <v/>
      </c>
      <c r="F1248" s="265" t="str">
        <f t="shared" si="71"/>
        <v>否</v>
      </c>
      <c r="G1248" s="154" t="str">
        <f t="shared" si="72"/>
        <v>项</v>
      </c>
    </row>
    <row r="1249" ht="36" customHeight="1" spans="1:7">
      <c r="A1249" s="428" t="s">
        <v>2237</v>
      </c>
      <c r="B1249" s="294" t="s">
        <v>2238</v>
      </c>
      <c r="C1249" s="429">
        <v>5</v>
      </c>
      <c r="D1249" s="432"/>
      <c r="E1249" s="366">
        <f t="shared" si="70"/>
        <v>-1</v>
      </c>
      <c r="F1249" s="265" t="str">
        <f t="shared" si="71"/>
        <v>是</v>
      </c>
      <c r="G1249" s="154" t="str">
        <f t="shared" si="72"/>
        <v>项</v>
      </c>
    </row>
    <row r="1250" ht="36" customHeight="1" spans="1:7">
      <c r="A1250" s="428" t="s">
        <v>2239</v>
      </c>
      <c r="B1250" s="294" t="s">
        <v>2240</v>
      </c>
      <c r="C1250" s="429"/>
      <c r="D1250" s="432">
        <v>0</v>
      </c>
      <c r="E1250" s="366" t="str">
        <f t="shared" si="70"/>
        <v/>
      </c>
      <c r="F1250" s="265" t="str">
        <f t="shared" si="71"/>
        <v>否</v>
      </c>
      <c r="G1250" s="154" t="str">
        <f t="shared" si="72"/>
        <v>项</v>
      </c>
    </row>
    <row r="1251" ht="36" customHeight="1" spans="1:7">
      <c r="A1251" s="428" t="s">
        <v>2241</v>
      </c>
      <c r="B1251" s="294" t="s">
        <v>2242</v>
      </c>
      <c r="C1251" s="429"/>
      <c r="D1251" s="432">
        <v>0</v>
      </c>
      <c r="E1251" s="366" t="str">
        <f t="shared" si="70"/>
        <v/>
      </c>
      <c r="F1251" s="265" t="str">
        <f t="shared" si="71"/>
        <v>否</v>
      </c>
      <c r="G1251" s="154" t="str">
        <f t="shared" si="72"/>
        <v>项</v>
      </c>
    </row>
    <row r="1252" ht="36" customHeight="1" spans="1:7">
      <c r="A1252" s="428" t="s">
        <v>2243</v>
      </c>
      <c r="B1252" s="294" t="s">
        <v>2244</v>
      </c>
      <c r="C1252" s="429">
        <v>120</v>
      </c>
      <c r="D1252" s="429">
        <v>75</v>
      </c>
      <c r="E1252" s="366">
        <f t="shared" si="70"/>
        <v>-0.375</v>
      </c>
      <c r="F1252" s="265" t="str">
        <f t="shared" si="71"/>
        <v>是</v>
      </c>
      <c r="G1252" s="154" t="str">
        <f t="shared" si="72"/>
        <v>项</v>
      </c>
    </row>
    <row r="1253" ht="36" customHeight="1" spans="1:7">
      <c r="A1253" s="428" t="s">
        <v>2245</v>
      </c>
      <c r="B1253" s="294" t="s">
        <v>2246</v>
      </c>
      <c r="C1253" s="432">
        <v>0</v>
      </c>
      <c r="D1253" s="429"/>
      <c r="E1253" s="366" t="str">
        <f t="shared" si="70"/>
        <v/>
      </c>
      <c r="F1253" s="265" t="str">
        <f t="shared" si="71"/>
        <v>否</v>
      </c>
      <c r="G1253" s="154" t="str">
        <f t="shared" si="72"/>
        <v>项</v>
      </c>
    </row>
    <row r="1254" ht="36" customHeight="1" spans="1:7">
      <c r="A1254" s="433">
        <v>2220119</v>
      </c>
      <c r="B1254" s="443" t="s">
        <v>2247</v>
      </c>
      <c r="C1254" s="432">
        <v>0</v>
      </c>
      <c r="D1254" s="429">
        <v>15</v>
      </c>
      <c r="E1254" s="366" t="str">
        <f t="shared" si="70"/>
        <v/>
      </c>
      <c r="F1254" s="265" t="str">
        <f t="shared" si="71"/>
        <v>是</v>
      </c>
      <c r="G1254" s="154" t="str">
        <f t="shared" si="72"/>
        <v>项</v>
      </c>
    </row>
    <row r="1255" ht="36" customHeight="1" spans="1:7">
      <c r="A1255" s="433">
        <v>2220120</v>
      </c>
      <c r="B1255" s="443" t="s">
        <v>2248</v>
      </c>
      <c r="C1255" s="432">
        <v>0</v>
      </c>
      <c r="D1255" s="432">
        <v>0</v>
      </c>
      <c r="E1255" s="366" t="str">
        <f t="shared" si="70"/>
        <v/>
      </c>
      <c r="F1255" s="265" t="str">
        <f t="shared" si="71"/>
        <v>否</v>
      </c>
      <c r="G1255" s="154" t="str">
        <f t="shared" si="72"/>
        <v>项</v>
      </c>
    </row>
    <row r="1256" ht="36" customHeight="1" spans="1:7">
      <c r="A1256" s="433">
        <v>2220121</v>
      </c>
      <c r="B1256" s="443" t="s">
        <v>2249</v>
      </c>
      <c r="C1256" s="432"/>
      <c r="D1256" s="432"/>
      <c r="E1256" s="366" t="str">
        <f t="shared" si="70"/>
        <v/>
      </c>
      <c r="F1256" s="265" t="str">
        <f t="shared" si="71"/>
        <v>否</v>
      </c>
      <c r="G1256" s="154" t="str">
        <f t="shared" si="72"/>
        <v>项</v>
      </c>
    </row>
    <row r="1257" ht="36" customHeight="1" spans="1:7">
      <c r="A1257" s="428" t="s">
        <v>2250</v>
      </c>
      <c r="B1257" s="294" t="s">
        <v>158</v>
      </c>
      <c r="C1257" s="432"/>
      <c r="D1257" s="432"/>
      <c r="E1257" s="366" t="str">
        <f t="shared" si="70"/>
        <v/>
      </c>
      <c r="F1257" s="265" t="str">
        <f t="shared" si="71"/>
        <v>否</v>
      </c>
      <c r="G1257" s="154" t="str">
        <f t="shared" si="72"/>
        <v>项</v>
      </c>
    </row>
    <row r="1258" ht="36" customHeight="1" spans="1:7">
      <c r="A1258" s="428" t="s">
        <v>2251</v>
      </c>
      <c r="B1258" s="294" t="s">
        <v>2252</v>
      </c>
      <c r="C1258" s="432"/>
      <c r="D1258" s="432"/>
      <c r="E1258" s="366" t="str">
        <f t="shared" si="70"/>
        <v/>
      </c>
      <c r="F1258" s="265" t="str">
        <f t="shared" si="71"/>
        <v>否</v>
      </c>
      <c r="G1258" s="154" t="str">
        <f t="shared" si="72"/>
        <v>项</v>
      </c>
    </row>
    <row r="1259" ht="36" customHeight="1" spans="1:7">
      <c r="A1259" s="426" t="s">
        <v>2253</v>
      </c>
      <c r="B1259" s="290" t="s">
        <v>2254</v>
      </c>
      <c r="C1259" s="427">
        <f>SUM(C1260:C1272)</f>
        <v>0</v>
      </c>
      <c r="D1259" s="427">
        <f>SUM(D1260:D1272)</f>
        <v>0</v>
      </c>
      <c r="E1259" s="366" t="str">
        <f t="shared" si="70"/>
        <v/>
      </c>
      <c r="F1259" s="265" t="str">
        <f t="shared" si="71"/>
        <v>否</v>
      </c>
      <c r="G1259" s="154" t="str">
        <f t="shared" si="72"/>
        <v>款</v>
      </c>
    </row>
    <row r="1260" ht="36" customHeight="1" spans="1:7">
      <c r="A1260" s="428" t="s">
        <v>2255</v>
      </c>
      <c r="B1260" s="294" t="s">
        <v>140</v>
      </c>
      <c r="C1260" s="432">
        <v>0</v>
      </c>
      <c r="D1260" s="432">
        <v>0</v>
      </c>
      <c r="E1260" s="366" t="str">
        <f t="shared" si="70"/>
        <v/>
      </c>
      <c r="F1260" s="265" t="str">
        <f t="shared" si="71"/>
        <v>否</v>
      </c>
      <c r="G1260" s="154" t="str">
        <f t="shared" si="72"/>
        <v>项</v>
      </c>
    </row>
    <row r="1261" ht="36" customHeight="1" spans="1:7">
      <c r="A1261" s="428" t="s">
        <v>2256</v>
      </c>
      <c r="B1261" s="294" t="s">
        <v>142</v>
      </c>
      <c r="C1261" s="432">
        <v>0</v>
      </c>
      <c r="D1261" s="432">
        <v>0</v>
      </c>
      <c r="E1261" s="366" t="str">
        <f t="shared" si="70"/>
        <v/>
      </c>
      <c r="F1261" s="265" t="str">
        <f t="shared" si="71"/>
        <v>否</v>
      </c>
      <c r="G1261" s="154" t="str">
        <f t="shared" si="72"/>
        <v>项</v>
      </c>
    </row>
    <row r="1262" ht="36" customHeight="1" spans="1:7">
      <c r="A1262" s="428" t="s">
        <v>2257</v>
      </c>
      <c r="B1262" s="294" t="s">
        <v>144</v>
      </c>
      <c r="C1262" s="432">
        <v>0</v>
      </c>
      <c r="D1262" s="432">
        <v>0</v>
      </c>
      <c r="E1262" s="366" t="str">
        <f t="shared" si="70"/>
        <v/>
      </c>
      <c r="F1262" s="265" t="str">
        <f t="shared" si="71"/>
        <v>否</v>
      </c>
      <c r="G1262" s="154" t="str">
        <f t="shared" si="72"/>
        <v>项</v>
      </c>
    </row>
    <row r="1263" ht="36" customHeight="1" spans="1:7">
      <c r="A1263" s="428" t="s">
        <v>2258</v>
      </c>
      <c r="B1263" s="294" t="s">
        <v>2259</v>
      </c>
      <c r="C1263" s="432">
        <v>0</v>
      </c>
      <c r="D1263" s="432">
        <v>0</v>
      </c>
      <c r="E1263" s="366" t="str">
        <f t="shared" si="70"/>
        <v/>
      </c>
      <c r="F1263" s="265" t="str">
        <f t="shared" si="71"/>
        <v>否</v>
      </c>
      <c r="G1263" s="154" t="str">
        <f t="shared" si="72"/>
        <v>项</v>
      </c>
    </row>
    <row r="1264" ht="36" customHeight="1" spans="1:7">
      <c r="A1264" s="428" t="s">
        <v>2260</v>
      </c>
      <c r="B1264" s="294" t="s">
        <v>2261</v>
      </c>
      <c r="C1264" s="432">
        <v>0</v>
      </c>
      <c r="D1264" s="432">
        <v>0</v>
      </c>
      <c r="E1264" s="366" t="str">
        <f t="shared" si="70"/>
        <v/>
      </c>
      <c r="F1264" s="265" t="str">
        <f t="shared" si="71"/>
        <v>否</v>
      </c>
      <c r="G1264" s="154" t="str">
        <f t="shared" si="72"/>
        <v>项</v>
      </c>
    </row>
    <row r="1265" ht="36" customHeight="1" spans="1:7">
      <c r="A1265" s="428" t="s">
        <v>2262</v>
      </c>
      <c r="B1265" s="294" t="s">
        <v>2263</v>
      </c>
      <c r="C1265" s="432">
        <v>0</v>
      </c>
      <c r="D1265" s="432">
        <v>0</v>
      </c>
      <c r="E1265" s="366" t="str">
        <f t="shared" si="70"/>
        <v/>
      </c>
      <c r="F1265" s="265" t="str">
        <f t="shared" si="71"/>
        <v>否</v>
      </c>
      <c r="G1265" s="154" t="str">
        <f t="shared" si="72"/>
        <v>项</v>
      </c>
    </row>
    <row r="1266" ht="36" customHeight="1" spans="1:7">
      <c r="A1266" s="428" t="s">
        <v>2264</v>
      </c>
      <c r="B1266" s="294" t="s">
        <v>2265</v>
      </c>
      <c r="C1266" s="432">
        <v>0</v>
      </c>
      <c r="D1266" s="432">
        <v>0</v>
      </c>
      <c r="E1266" s="366" t="str">
        <f t="shared" si="70"/>
        <v/>
      </c>
      <c r="F1266" s="265" t="str">
        <f t="shared" si="71"/>
        <v>否</v>
      </c>
      <c r="G1266" s="154" t="str">
        <f t="shared" si="72"/>
        <v>项</v>
      </c>
    </row>
    <row r="1267" ht="36" customHeight="1" spans="1:7">
      <c r="A1267" s="428" t="s">
        <v>2266</v>
      </c>
      <c r="B1267" s="294" t="s">
        <v>2267</v>
      </c>
      <c r="C1267" s="432">
        <v>0</v>
      </c>
      <c r="D1267" s="432">
        <v>0</v>
      </c>
      <c r="E1267" s="366" t="str">
        <f t="shared" si="70"/>
        <v/>
      </c>
      <c r="F1267" s="265" t="str">
        <f t="shared" si="71"/>
        <v>否</v>
      </c>
      <c r="G1267" s="154" t="str">
        <f t="shared" si="72"/>
        <v>项</v>
      </c>
    </row>
    <row r="1268" ht="36" customHeight="1" spans="1:7">
      <c r="A1268" s="428" t="s">
        <v>2268</v>
      </c>
      <c r="B1268" s="294" t="s">
        <v>2269</v>
      </c>
      <c r="C1268" s="432">
        <v>0</v>
      </c>
      <c r="D1268" s="432">
        <v>0</v>
      </c>
      <c r="E1268" s="366" t="str">
        <f t="shared" si="70"/>
        <v/>
      </c>
      <c r="F1268" s="265" t="str">
        <f t="shared" si="71"/>
        <v>否</v>
      </c>
      <c r="G1268" s="154" t="str">
        <f t="shared" si="72"/>
        <v>项</v>
      </c>
    </row>
    <row r="1269" ht="36" customHeight="1" spans="1:7">
      <c r="A1269" s="428" t="s">
        <v>2270</v>
      </c>
      <c r="B1269" s="294" t="s">
        <v>2271</v>
      </c>
      <c r="C1269" s="432">
        <v>0</v>
      </c>
      <c r="D1269" s="432">
        <v>0</v>
      </c>
      <c r="E1269" s="366" t="str">
        <f t="shared" si="70"/>
        <v/>
      </c>
      <c r="F1269" s="265" t="str">
        <f t="shared" si="71"/>
        <v>否</v>
      </c>
      <c r="G1269" s="154" t="str">
        <f t="shared" si="72"/>
        <v>项</v>
      </c>
    </row>
    <row r="1270" ht="36" customHeight="1" spans="1:7">
      <c r="A1270" s="428" t="s">
        <v>2272</v>
      </c>
      <c r="B1270" s="294" t="s">
        <v>2273</v>
      </c>
      <c r="C1270" s="432">
        <v>0</v>
      </c>
      <c r="D1270" s="432">
        <v>0</v>
      </c>
      <c r="E1270" s="366" t="str">
        <f t="shared" si="70"/>
        <v/>
      </c>
      <c r="F1270" s="265" t="str">
        <f t="shared" si="71"/>
        <v>否</v>
      </c>
      <c r="G1270" s="154" t="str">
        <f t="shared" si="72"/>
        <v>项</v>
      </c>
    </row>
    <row r="1271" ht="36" customHeight="1" spans="1:7">
      <c r="A1271" s="428" t="s">
        <v>2274</v>
      </c>
      <c r="B1271" s="294" t="s">
        <v>158</v>
      </c>
      <c r="C1271" s="432"/>
      <c r="D1271" s="432"/>
      <c r="E1271" s="366" t="str">
        <f t="shared" si="70"/>
        <v/>
      </c>
      <c r="F1271" s="265" t="str">
        <f t="shared" si="71"/>
        <v>否</v>
      </c>
      <c r="G1271" s="154" t="str">
        <f t="shared" si="72"/>
        <v>项</v>
      </c>
    </row>
    <row r="1272" ht="36" customHeight="1" spans="1:7">
      <c r="A1272" s="428" t="s">
        <v>2275</v>
      </c>
      <c r="B1272" s="294" t="s">
        <v>2276</v>
      </c>
      <c r="C1272" s="432"/>
      <c r="D1272" s="432"/>
      <c r="E1272" s="366" t="str">
        <f t="shared" si="70"/>
        <v/>
      </c>
      <c r="F1272" s="265" t="str">
        <f t="shared" si="71"/>
        <v>否</v>
      </c>
      <c r="G1272" s="154" t="str">
        <f t="shared" si="72"/>
        <v>项</v>
      </c>
    </row>
    <row r="1273" ht="36" customHeight="1" spans="1:7">
      <c r="A1273" s="426" t="s">
        <v>2277</v>
      </c>
      <c r="B1273" s="290" t="s">
        <v>2278</v>
      </c>
      <c r="C1273" s="427">
        <f>SUM(C1274:C1278)</f>
        <v>0</v>
      </c>
      <c r="D1273" s="427">
        <f>SUM(D1274:D1278)</f>
        <v>0</v>
      </c>
      <c r="E1273" s="366" t="str">
        <f t="shared" si="70"/>
        <v/>
      </c>
      <c r="F1273" s="265" t="str">
        <f t="shared" si="71"/>
        <v>否</v>
      </c>
      <c r="G1273" s="154" t="str">
        <f t="shared" si="72"/>
        <v>款</v>
      </c>
    </row>
    <row r="1274" ht="36" customHeight="1" spans="1:7">
      <c r="A1274" s="428" t="s">
        <v>2279</v>
      </c>
      <c r="B1274" s="294" t="s">
        <v>2280</v>
      </c>
      <c r="C1274" s="432">
        <v>0</v>
      </c>
      <c r="D1274" s="432">
        <v>0</v>
      </c>
      <c r="E1274" s="366" t="str">
        <f t="shared" si="70"/>
        <v/>
      </c>
      <c r="F1274" s="265" t="str">
        <f t="shared" si="71"/>
        <v>否</v>
      </c>
      <c r="G1274" s="154" t="str">
        <f t="shared" si="72"/>
        <v>项</v>
      </c>
    </row>
    <row r="1275" ht="36" customHeight="1" spans="1:7">
      <c r="A1275" s="428" t="s">
        <v>2281</v>
      </c>
      <c r="B1275" s="294" t="s">
        <v>2282</v>
      </c>
      <c r="C1275" s="432">
        <v>0</v>
      </c>
      <c r="D1275" s="432">
        <v>0</v>
      </c>
      <c r="E1275" s="366" t="str">
        <f t="shared" si="70"/>
        <v/>
      </c>
      <c r="F1275" s="265" t="str">
        <f t="shared" si="71"/>
        <v>否</v>
      </c>
      <c r="G1275" s="154" t="str">
        <f t="shared" si="72"/>
        <v>项</v>
      </c>
    </row>
    <row r="1276" ht="36" customHeight="1" spans="1:7">
      <c r="A1276" s="428" t="s">
        <v>2283</v>
      </c>
      <c r="B1276" s="294" t="s">
        <v>2284</v>
      </c>
      <c r="C1276" s="432">
        <v>0</v>
      </c>
      <c r="D1276" s="432">
        <v>0</v>
      </c>
      <c r="E1276" s="366" t="str">
        <f t="shared" si="70"/>
        <v/>
      </c>
      <c r="F1276" s="265" t="str">
        <f t="shared" si="71"/>
        <v>否</v>
      </c>
      <c r="G1276" s="154" t="str">
        <f t="shared" si="72"/>
        <v>项</v>
      </c>
    </row>
    <row r="1277" ht="36" customHeight="1" spans="1:7">
      <c r="A1277" s="433">
        <v>2220305</v>
      </c>
      <c r="B1277" s="443" t="s">
        <v>2285</v>
      </c>
      <c r="C1277" s="432">
        <v>0</v>
      </c>
      <c r="D1277" s="432">
        <v>0</v>
      </c>
      <c r="E1277" s="366" t="str">
        <f t="shared" si="70"/>
        <v/>
      </c>
      <c r="F1277" s="265" t="str">
        <f t="shared" si="71"/>
        <v>否</v>
      </c>
      <c r="G1277" s="154" t="str">
        <f t="shared" si="72"/>
        <v>项</v>
      </c>
    </row>
    <row r="1278" ht="36" customHeight="1" spans="1:7">
      <c r="A1278" s="428" t="s">
        <v>2286</v>
      </c>
      <c r="B1278" s="294" t="s">
        <v>2287</v>
      </c>
      <c r="C1278" s="432">
        <v>0</v>
      </c>
      <c r="D1278" s="432">
        <v>0</v>
      </c>
      <c r="E1278" s="366" t="str">
        <f t="shared" si="70"/>
        <v/>
      </c>
      <c r="F1278" s="265" t="str">
        <f t="shared" si="71"/>
        <v>否</v>
      </c>
      <c r="G1278" s="154" t="str">
        <f t="shared" si="72"/>
        <v>项</v>
      </c>
    </row>
    <row r="1279" ht="36" customHeight="1" spans="1:7">
      <c r="A1279" s="426" t="s">
        <v>2288</v>
      </c>
      <c r="B1279" s="290" t="s">
        <v>2289</v>
      </c>
      <c r="C1279" s="427">
        <f>SUM(C1280:C1284)</f>
        <v>0</v>
      </c>
      <c r="D1279" s="427">
        <f>SUM(D1280:D1284)</f>
        <v>65</v>
      </c>
      <c r="E1279" s="366" t="str">
        <f t="shared" si="70"/>
        <v/>
      </c>
      <c r="F1279" s="265" t="str">
        <f t="shared" si="71"/>
        <v>是</v>
      </c>
      <c r="G1279" s="154" t="str">
        <f t="shared" si="72"/>
        <v>款</v>
      </c>
    </row>
    <row r="1280" ht="36" customHeight="1" spans="1:7">
      <c r="A1280" s="428" t="s">
        <v>2290</v>
      </c>
      <c r="B1280" s="294" t="s">
        <v>2291</v>
      </c>
      <c r="C1280" s="432">
        <v>0</v>
      </c>
      <c r="D1280" s="432">
        <v>0</v>
      </c>
      <c r="E1280" s="366" t="str">
        <f t="shared" si="70"/>
        <v/>
      </c>
      <c r="F1280" s="265" t="str">
        <f t="shared" si="71"/>
        <v>否</v>
      </c>
      <c r="G1280" s="154" t="str">
        <f t="shared" si="72"/>
        <v>项</v>
      </c>
    </row>
    <row r="1281" ht="36" customHeight="1" spans="1:7">
      <c r="A1281" s="428" t="s">
        <v>2292</v>
      </c>
      <c r="B1281" s="294" t="s">
        <v>2293</v>
      </c>
      <c r="C1281" s="432">
        <v>0</v>
      </c>
      <c r="D1281" s="432">
        <v>0</v>
      </c>
      <c r="E1281" s="366" t="str">
        <f t="shared" si="70"/>
        <v/>
      </c>
      <c r="F1281" s="265" t="str">
        <f t="shared" si="71"/>
        <v>否</v>
      </c>
      <c r="G1281" s="154" t="str">
        <f t="shared" si="72"/>
        <v>项</v>
      </c>
    </row>
    <row r="1282" ht="36" customHeight="1" spans="1:7">
      <c r="A1282" s="428" t="s">
        <v>2294</v>
      </c>
      <c r="B1282" s="294" t="s">
        <v>2295</v>
      </c>
      <c r="C1282" s="432">
        <v>0</v>
      </c>
      <c r="D1282" s="429">
        <v>65</v>
      </c>
      <c r="E1282" s="366" t="str">
        <f t="shared" si="70"/>
        <v/>
      </c>
      <c r="F1282" s="265" t="str">
        <f t="shared" si="71"/>
        <v>是</v>
      </c>
      <c r="G1282" s="154" t="str">
        <f t="shared" si="72"/>
        <v>项</v>
      </c>
    </row>
    <row r="1283" ht="36" customHeight="1" spans="1:7">
      <c r="A1283" s="428" t="s">
        <v>2296</v>
      </c>
      <c r="B1283" s="294" t="s">
        <v>2297</v>
      </c>
      <c r="C1283" s="432">
        <v>0</v>
      </c>
      <c r="D1283" s="432">
        <v>0</v>
      </c>
      <c r="E1283" s="366" t="str">
        <f t="shared" si="70"/>
        <v/>
      </c>
      <c r="F1283" s="265" t="str">
        <f t="shared" si="71"/>
        <v>否</v>
      </c>
      <c r="G1283" s="154" t="str">
        <f t="shared" si="72"/>
        <v>项</v>
      </c>
    </row>
    <row r="1284" ht="36" customHeight="1" spans="1:7">
      <c r="A1284" s="428" t="s">
        <v>2298</v>
      </c>
      <c r="B1284" s="294" t="s">
        <v>2299</v>
      </c>
      <c r="C1284" s="432">
        <v>0</v>
      </c>
      <c r="D1284" s="432">
        <v>0</v>
      </c>
      <c r="E1284" s="366" t="str">
        <f t="shared" si="70"/>
        <v/>
      </c>
      <c r="F1284" s="265" t="str">
        <f t="shared" si="71"/>
        <v>否</v>
      </c>
      <c r="G1284" s="154" t="str">
        <f t="shared" si="72"/>
        <v>项</v>
      </c>
    </row>
    <row r="1285" ht="36" customHeight="1" spans="1:7">
      <c r="A1285" s="426" t="s">
        <v>2300</v>
      </c>
      <c r="B1285" s="290" t="s">
        <v>2301</v>
      </c>
      <c r="C1285" s="427">
        <f>SUM(C1286:C1297)</f>
        <v>0</v>
      </c>
      <c r="D1285" s="427">
        <f>SUM(D1286:D1297)</f>
        <v>0</v>
      </c>
      <c r="E1285" s="366" t="str">
        <f t="shared" si="70"/>
        <v/>
      </c>
      <c r="F1285" s="265" t="str">
        <f t="shared" si="71"/>
        <v>否</v>
      </c>
      <c r="G1285" s="154" t="str">
        <f t="shared" si="72"/>
        <v>款</v>
      </c>
    </row>
    <row r="1286" ht="36" customHeight="1" spans="1:7">
      <c r="A1286" s="428" t="s">
        <v>2302</v>
      </c>
      <c r="B1286" s="294" t="s">
        <v>2303</v>
      </c>
      <c r="C1286" s="432">
        <v>0</v>
      </c>
      <c r="D1286" s="432">
        <v>0</v>
      </c>
      <c r="E1286" s="366" t="str">
        <f t="shared" si="70"/>
        <v/>
      </c>
      <c r="F1286" s="265" t="str">
        <f t="shared" si="71"/>
        <v>否</v>
      </c>
      <c r="G1286" s="154" t="str">
        <f t="shared" si="72"/>
        <v>项</v>
      </c>
    </row>
    <row r="1287" ht="36" customHeight="1" spans="1:7">
      <c r="A1287" s="428" t="s">
        <v>2304</v>
      </c>
      <c r="B1287" s="294" t="s">
        <v>2305</v>
      </c>
      <c r="C1287" s="432">
        <v>0</v>
      </c>
      <c r="D1287" s="432">
        <v>0</v>
      </c>
      <c r="E1287" s="366" t="str">
        <f t="shared" si="70"/>
        <v/>
      </c>
      <c r="F1287" s="265" t="str">
        <f t="shared" si="71"/>
        <v>否</v>
      </c>
      <c r="G1287" s="154" t="str">
        <f t="shared" si="72"/>
        <v>项</v>
      </c>
    </row>
    <row r="1288" ht="36" customHeight="1" spans="1:7">
      <c r="A1288" s="428" t="s">
        <v>2306</v>
      </c>
      <c r="B1288" s="294" t="s">
        <v>2307</v>
      </c>
      <c r="C1288" s="432">
        <v>0</v>
      </c>
      <c r="D1288" s="432">
        <v>0</v>
      </c>
      <c r="E1288" s="366" t="str">
        <f t="shared" si="70"/>
        <v/>
      </c>
      <c r="F1288" s="265" t="str">
        <f t="shared" si="71"/>
        <v>否</v>
      </c>
      <c r="G1288" s="154" t="str">
        <f t="shared" si="72"/>
        <v>项</v>
      </c>
    </row>
    <row r="1289" ht="36" customHeight="1" spans="1:7">
      <c r="A1289" s="428" t="s">
        <v>2308</v>
      </c>
      <c r="B1289" s="294" t="s">
        <v>2309</v>
      </c>
      <c r="C1289" s="432">
        <v>0</v>
      </c>
      <c r="D1289" s="432">
        <v>0</v>
      </c>
      <c r="E1289" s="366" t="str">
        <f t="shared" si="70"/>
        <v/>
      </c>
      <c r="F1289" s="265" t="str">
        <f t="shared" si="71"/>
        <v>否</v>
      </c>
      <c r="G1289" s="154" t="str">
        <f t="shared" si="72"/>
        <v>项</v>
      </c>
    </row>
    <row r="1290" ht="36" customHeight="1" spans="1:7">
      <c r="A1290" s="428" t="s">
        <v>2310</v>
      </c>
      <c r="B1290" s="294" t="s">
        <v>2311</v>
      </c>
      <c r="C1290" s="432">
        <v>0</v>
      </c>
      <c r="D1290" s="432">
        <v>0</v>
      </c>
      <c r="E1290" s="366" t="str">
        <f t="shared" si="70"/>
        <v/>
      </c>
      <c r="F1290" s="265" t="str">
        <f t="shared" si="71"/>
        <v>否</v>
      </c>
      <c r="G1290" s="154" t="str">
        <f t="shared" si="72"/>
        <v>项</v>
      </c>
    </row>
    <row r="1291" ht="36" customHeight="1" spans="1:7">
      <c r="A1291" s="428" t="s">
        <v>2312</v>
      </c>
      <c r="B1291" s="294" t="s">
        <v>2313</v>
      </c>
      <c r="C1291" s="432">
        <v>0</v>
      </c>
      <c r="D1291" s="432">
        <v>0</v>
      </c>
      <c r="E1291" s="366" t="str">
        <f t="shared" si="70"/>
        <v/>
      </c>
      <c r="F1291" s="265" t="str">
        <f t="shared" si="71"/>
        <v>否</v>
      </c>
      <c r="G1291" s="154" t="str">
        <f t="shared" si="72"/>
        <v>项</v>
      </c>
    </row>
    <row r="1292" ht="36" customHeight="1" spans="1:7">
      <c r="A1292" s="428" t="s">
        <v>2314</v>
      </c>
      <c r="B1292" s="294" t="s">
        <v>2315</v>
      </c>
      <c r="C1292" s="432">
        <v>0</v>
      </c>
      <c r="D1292" s="432">
        <v>0</v>
      </c>
      <c r="E1292" s="366" t="str">
        <f t="shared" si="70"/>
        <v/>
      </c>
      <c r="F1292" s="265" t="str">
        <f t="shared" si="71"/>
        <v>否</v>
      </c>
      <c r="G1292" s="154" t="str">
        <f t="shared" si="72"/>
        <v>项</v>
      </c>
    </row>
    <row r="1293" ht="36" customHeight="1" spans="1:7">
      <c r="A1293" s="428" t="s">
        <v>2316</v>
      </c>
      <c r="B1293" s="294" t="s">
        <v>2317</v>
      </c>
      <c r="C1293" s="432"/>
      <c r="D1293" s="432"/>
      <c r="E1293" s="366" t="str">
        <f t="shared" si="70"/>
        <v/>
      </c>
      <c r="F1293" s="265" t="str">
        <f t="shared" si="71"/>
        <v>否</v>
      </c>
      <c r="G1293" s="154" t="str">
        <f t="shared" si="72"/>
        <v>项</v>
      </c>
    </row>
    <row r="1294" ht="36" customHeight="1" spans="1:7">
      <c r="A1294" s="428" t="s">
        <v>2318</v>
      </c>
      <c r="B1294" s="294" t="s">
        <v>2319</v>
      </c>
      <c r="C1294" s="432"/>
      <c r="D1294" s="432"/>
      <c r="E1294" s="366" t="str">
        <f t="shared" si="70"/>
        <v/>
      </c>
      <c r="F1294" s="265" t="str">
        <f t="shared" si="71"/>
        <v>否</v>
      </c>
      <c r="G1294" s="154" t="str">
        <f t="shared" si="72"/>
        <v>项</v>
      </c>
    </row>
    <row r="1295" ht="36" customHeight="1" spans="1:7">
      <c r="A1295" s="428" t="s">
        <v>2320</v>
      </c>
      <c r="B1295" s="294" t="s">
        <v>2321</v>
      </c>
      <c r="C1295" s="432">
        <v>0</v>
      </c>
      <c r="D1295" s="432">
        <v>0</v>
      </c>
      <c r="E1295" s="366" t="str">
        <f t="shared" si="70"/>
        <v/>
      </c>
      <c r="F1295" s="265" t="str">
        <f t="shared" si="71"/>
        <v>否</v>
      </c>
      <c r="G1295" s="154" t="str">
        <f t="shared" si="72"/>
        <v>项</v>
      </c>
    </row>
    <row r="1296" ht="36" customHeight="1" spans="1:7">
      <c r="A1296" s="294">
        <v>2220511</v>
      </c>
      <c r="B1296" s="294" t="s">
        <v>2322</v>
      </c>
      <c r="C1296" s="432">
        <v>0</v>
      </c>
      <c r="D1296" s="432">
        <v>0</v>
      </c>
      <c r="E1296" s="366" t="str">
        <f t="shared" si="70"/>
        <v/>
      </c>
      <c r="F1296" s="265" t="str">
        <f t="shared" si="71"/>
        <v>否</v>
      </c>
      <c r="G1296" s="154" t="str">
        <f t="shared" si="72"/>
        <v>项</v>
      </c>
    </row>
    <row r="1297" ht="36" customHeight="1" spans="1:7">
      <c r="A1297" s="428" t="s">
        <v>2323</v>
      </c>
      <c r="B1297" s="294" t="s">
        <v>2324</v>
      </c>
      <c r="C1297" s="432">
        <v>0</v>
      </c>
      <c r="D1297" s="432">
        <v>0</v>
      </c>
      <c r="E1297" s="366" t="str">
        <f t="shared" si="70"/>
        <v/>
      </c>
      <c r="F1297" s="265" t="str">
        <f t="shared" si="71"/>
        <v>否</v>
      </c>
      <c r="G1297" s="154" t="str">
        <f t="shared" si="72"/>
        <v>项</v>
      </c>
    </row>
    <row r="1298" ht="36" customHeight="1" spans="1:7">
      <c r="A1298" s="426" t="s">
        <v>2325</v>
      </c>
      <c r="B1298" s="436" t="s">
        <v>530</v>
      </c>
      <c r="C1298" s="444"/>
      <c r="D1298" s="444"/>
      <c r="E1298" s="366" t="str">
        <f t="shared" si="70"/>
        <v/>
      </c>
      <c r="F1298" s="265" t="str">
        <f t="shared" si="71"/>
        <v>否</v>
      </c>
      <c r="G1298" s="154" t="str">
        <f t="shared" si="72"/>
        <v>项</v>
      </c>
    </row>
    <row r="1299" ht="36" customHeight="1" spans="1:7">
      <c r="A1299" s="426" t="s">
        <v>110</v>
      </c>
      <c r="B1299" s="290" t="s">
        <v>111</v>
      </c>
      <c r="C1299" s="427">
        <f>SUM(C1300,C1312,C1318,C1324,C1332,C1345,C1349,C1355)</f>
        <v>2210</v>
      </c>
      <c r="D1299" s="427">
        <f>SUM(D1300,D1312,D1318,D1324,D1332,D1345,D1349,D1355)</f>
        <v>2206</v>
      </c>
      <c r="E1299" s="366">
        <f t="shared" si="70"/>
        <v>-0.002</v>
      </c>
      <c r="F1299" s="265" t="str">
        <f t="shared" si="71"/>
        <v>是</v>
      </c>
      <c r="G1299" s="154" t="str">
        <f t="shared" si="72"/>
        <v>类</v>
      </c>
    </row>
    <row r="1300" ht="36" customHeight="1" spans="1:7">
      <c r="A1300" s="426" t="s">
        <v>2326</v>
      </c>
      <c r="B1300" s="290" t="s">
        <v>2327</v>
      </c>
      <c r="C1300" s="427">
        <f>SUM(C1301:C1311)</f>
        <v>579</v>
      </c>
      <c r="D1300" s="427">
        <f>SUM(D1301:D1311)</f>
        <v>453</v>
      </c>
      <c r="E1300" s="366">
        <f t="shared" ref="E1300:E1363" si="73">IF(C1300&gt;0,D1300/C1300-1,IF(C1300&lt;0,-(D1300/C1300-1),""))</f>
        <v>-0.218</v>
      </c>
      <c r="F1300" s="265" t="str">
        <f t="shared" si="71"/>
        <v>是</v>
      </c>
      <c r="G1300" s="154" t="str">
        <f t="shared" si="72"/>
        <v>款</v>
      </c>
    </row>
    <row r="1301" ht="36" customHeight="1" spans="1:7">
      <c r="A1301" s="428" t="s">
        <v>2328</v>
      </c>
      <c r="B1301" s="294" t="s">
        <v>140</v>
      </c>
      <c r="C1301" s="429">
        <v>351</v>
      </c>
      <c r="D1301" s="429">
        <v>236</v>
      </c>
      <c r="E1301" s="366">
        <f t="shared" si="73"/>
        <v>-0.328</v>
      </c>
      <c r="F1301" s="265" t="str">
        <f t="shared" si="71"/>
        <v>是</v>
      </c>
      <c r="G1301" s="154" t="str">
        <f t="shared" si="72"/>
        <v>项</v>
      </c>
    </row>
    <row r="1302" ht="36" customHeight="1" spans="1:7">
      <c r="A1302" s="428" t="s">
        <v>2329</v>
      </c>
      <c r="B1302" s="294" t="s">
        <v>142</v>
      </c>
      <c r="C1302" s="429"/>
      <c r="D1302" s="429"/>
      <c r="E1302" s="366" t="str">
        <f t="shared" si="73"/>
        <v/>
      </c>
      <c r="F1302" s="265" t="str">
        <f t="shared" ref="F1302:F1365" si="74">IF(LEN(A1302)=3,"是",IF(B1302&lt;&gt;"",IF(SUM(C1302:D1302)&lt;&gt;0,"是","否"),"是"))</f>
        <v>否</v>
      </c>
      <c r="G1302" s="154" t="str">
        <f t="shared" ref="G1302:G1365" si="75">IF(LEN(A1302)=3,"类",IF(LEN(A1302)=5,"款","项"))</f>
        <v>项</v>
      </c>
    </row>
    <row r="1303" ht="36" customHeight="1" spans="1:7">
      <c r="A1303" s="428" t="s">
        <v>2330</v>
      </c>
      <c r="B1303" s="294" t="s">
        <v>144</v>
      </c>
      <c r="C1303" s="429"/>
      <c r="D1303" s="429"/>
      <c r="E1303" s="366" t="str">
        <f t="shared" si="73"/>
        <v/>
      </c>
      <c r="F1303" s="265" t="str">
        <f t="shared" si="74"/>
        <v>否</v>
      </c>
      <c r="G1303" s="154" t="str">
        <f t="shared" si="75"/>
        <v>项</v>
      </c>
    </row>
    <row r="1304" ht="36" customHeight="1" spans="1:7">
      <c r="A1304" s="428" t="s">
        <v>2331</v>
      </c>
      <c r="B1304" s="294" t="s">
        <v>2332</v>
      </c>
      <c r="C1304" s="429">
        <v>69</v>
      </c>
      <c r="D1304" s="429">
        <v>60</v>
      </c>
      <c r="E1304" s="366">
        <f t="shared" si="73"/>
        <v>-0.13</v>
      </c>
      <c r="F1304" s="265" t="str">
        <f t="shared" si="74"/>
        <v>是</v>
      </c>
      <c r="G1304" s="154" t="str">
        <f t="shared" si="75"/>
        <v>项</v>
      </c>
    </row>
    <row r="1305" ht="36" customHeight="1" spans="1:7">
      <c r="A1305" s="428" t="s">
        <v>2333</v>
      </c>
      <c r="B1305" s="294" t="s">
        <v>2334</v>
      </c>
      <c r="C1305" s="429"/>
      <c r="D1305" s="429"/>
      <c r="E1305" s="366" t="str">
        <f t="shared" si="73"/>
        <v/>
      </c>
      <c r="F1305" s="265" t="str">
        <f t="shared" si="74"/>
        <v>否</v>
      </c>
      <c r="G1305" s="154" t="str">
        <f t="shared" si="75"/>
        <v>项</v>
      </c>
    </row>
    <row r="1306" ht="36" customHeight="1" spans="1:7">
      <c r="A1306" s="428" t="s">
        <v>2335</v>
      </c>
      <c r="B1306" s="294" t="s">
        <v>2336</v>
      </c>
      <c r="C1306" s="429">
        <v>38</v>
      </c>
      <c r="D1306" s="429">
        <v>30</v>
      </c>
      <c r="E1306" s="366">
        <f t="shared" si="73"/>
        <v>-0.211</v>
      </c>
      <c r="F1306" s="265" t="str">
        <f t="shared" si="74"/>
        <v>是</v>
      </c>
      <c r="G1306" s="154" t="str">
        <f t="shared" si="75"/>
        <v>项</v>
      </c>
    </row>
    <row r="1307" ht="36" customHeight="1" spans="1:7">
      <c r="A1307" s="428" t="s">
        <v>2337</v>
      </c>
      <c r="B1307" s="294" t="s">
        <v>2338</v>
      </c>
      <c r="C1307" s="432">
        <v>0</v>
      </c>
      <c r="D1307" s="429"/>
      <c r="E1307" s="366" t="str">
        <f t="shared" si="73"/>
        <v/>
      </c>
      <c r="F1307" s="265" t="str">
        <f t="shared" si="74"/>
        <v>否</v>
      </c>
      <c r="G1307" s="154" t="str">
        <f t="shared" si="75"/>
        <v>项</v>
      </c>
    </row>
    <row r="1308" ht="36" customHeight="1" spans="1:7">
      <c r="A1308" s="428" t="s">
        <v>2339</v>
      </c>
      <c r="B1308" s="294" t="s">
        <v>2340</v>
      </c>
      <c r="C1308" s="429">
        <v>35</v>
      </c>
      <c r="D1308" s="429">
        <v>10</v>
      </c>
      <c r="E1308" s="366">
        <f t="shared" si="73"/>
        <v>-0.714</v>
      </c>
      <c r="F1308" s="265" t="str">
        <f t="shared" si="74"/>
        <v>是</v>
      </c>
      <c r="G1308" s="154" t="str">
        <f t="shared" si="75"/>
        <v>项</v>
      </c>
    </row>
    <row r="1309" ht="36" customHeight="1" spans="1:7">
      <c r="A1309" s="428" t="s">
        <v>2341</v>
      </c>
      <c r="B1309" s="294" t="s">
        <v>2342</v>
      </c>
      <c r="C1309" s="429">
        <v>8</v>
      </c>
      <c r="D1309" s="429">
        <v>19</v>
      </c>
      <c r="E1309" s="366">
        <f t="shared" si="73"/>
        <v>1.375</v>
      </c>
      <c r="F1309" s="265" t="str">
        <f t="shared" si="74"/>
        <v>是</v>
      </c>
      <c r="G1309" s="154" t="str">
        <f t="shared" si="75"/>
        <v>项</v>
      </c>
    </row>
    <row r="1310" ht="36" customHeight="1" spans="1:7">
      <c r="A1310" s="428" t="s">
        <v>2343</v>
      </c>
      <c r="B1310" s="294" t="s">
        <v>158</v>
      </c>
      <c r="C1310" s="429">
        <v>78</v>
      </c>
      <c r="D1310" s="429">
        <v>98</v>
      </c>
      <c r="E1310" s="366">
        <f t="shared" si="73"/>
        <v>0.256</v>
      </c>
      <c r="F1310" s="265" t="str">
        <f t="shared" si="74"/>
        <v>是</v>
      </c>
      <c r="G1310" s="154" t="str">
        <f t="shared" si="75"/>
        <v>项</v>
      </c>
    </row>
    <row r="1311" ht="36" customHeight="1" spans="1:7">
      <c r="A1311" s="428" t="s">
        <v>2344</v>
      </c>
      <c r="B1311" s="294" t="s">
        <v>2345</v>
      </c>
      <c r="C1311" s="432">
        <v>0</v>
      </c>
      <c r="D1311" s="432">
        <v>0</v>
      </c>
      <c r="E1311" s="366" t="str">
        <f t="shared" si="73"/>
        <v/>
      </c>
      <c r="F1311" s="265" t="str">
        <f t="shared" si="74"/>
        <v>否</v>
      </c>
      <c r="G1311" s="154" t="str">
        <f t="shared" si="75"/>
        <v>项</v>
      </c>
    </row>
    <row r="1312" ht="36" customHeight="1" spans="1:7">
      <c r="A1312" s="426" t="s">
        <v>2346</v>
      </c>
      <c r="B1312" s="290" t="s">
        <v>2347</v>
      </c>
      <c r="C1312" s="427">
        <f>SUM(C1313:C1317)</f>
        <v>1029</v>
      </c>
      <c r="D1312" s="427">
        <f>SUM(D1313:D1317)</f>
        <v>868</v>
      </c>
      <c r="E1312" s="366">
        <f t="shared" si="73"/>
        <v>-0.156</v>
      </c>
      <c r="F1312" s="265" t="str">
        <f t="shared" si="74"/>
        <v>是</v>
      </c>
      <c r="G1312" s="154" t="str">
        <f t="shared" si="75"/>
        <v>款</v>
      </c>
    </row>
    <row r="1313" ht="36" customHeight="1" spans="1:7">
      <c r="A1313" s="428" t="s">
        <v>2348</v>
      </c>
      <c r="B1313" s="294" t="s">
        <v>140</v>
      </c>
      <c r="C1313" s="429">
        <v>945</v>
      </c>
      <c r="D1313" s="429">
        <v>803</v>
      </c>
      <c r="E1313" s="366">
        <f t="shared" si="73"/>
        <v>-0.15</v>
      </c>
      <c r="F1313" s="265" t="str">
        <f t="shared" si="74"/>
        <v>是</v>
      </c>
      <c r="G1313" s="154" t="str">
        <f t="shared" si="75"/>
        <v>项</v>
      </c>
    </row>
    <row r="1314" ht="36" customHeight="1" spans="1:7">
      <c r="A1314" s="428" t="s">
        <v>2349</v>
      </c>
      <c r="B1314" s="294" t="s">
        <v>142</v>
      </c>
      <c r="C1314" s="429"/>
      <c r="D1314" s="429"/>
      <c r="E1314" s="366" t="str">
        <f t="shared" si="73"/>
        <v/>
      </c>
      <c r="F1314" s="265" t="str">
        <f t="shared" si="74"/>
        <v>否</v>
      </c>
      <c r="G1314" s="154" t="str">
        <f t="shared" si="75"/>
        <v>项</v>
      </c>
    </row>
    <row r="1315" ht="36" customHeight="1" spans="1:7">
      <c r="A1315" s="428" t="s">
        <v>2350</v>
      </c>
      <c r="B1315" s="294" t="s">
        <v>144</v>
      </c>
      <c r="C1315" s="429"/>
      <c r="D1315" s="429"/>
      <c r="E1315" s="366" t="str">
        <f t="shared" si="73"/>
        <v/>
      </c>
      <c r="F1315" s="265" t="str">
        <f t="shared" si="74"/>
        <v>否</v>
      </c>
      <c r="G1315" s="154" t="str">
        <f t="shared" si="75"/>
        <v>项</v>
      </c>
    </row>
    <row r="1316" ht="36" customHeight="1" spans="1:7">
      <c r="A1316" s="428" t="s">
        <v>2351</v>
      </c>
      <c r="B1316" s="294" t="s">
        <v>2352</v>
      </c>
      <c r="C1316" s="429">
        <v>84</v>
      </c>
      <c r="D1316" s="429">
        <v>65</v>
      </c>
      <c r="E1316" s="366">
        <f t="shared" si="73"/>
        <v>-0.226</v>
      </c>
      <c r="F1316" s="265" t="str">
        <f t="shared" si="74"/>
        <v>是</v>
      </c>
      <c r="G1316" s="154" t="str">
        <f t="shared" si="75"/>
        <v>项</v>
      </c>
    </row>
    <row r="1317" ht="36" customHeight="1" spans="1:7">
      <c r="A1317" s="428" t="s">
        <v>2353</v>
      </c>
      <c r="B1317" s="294" t="s">
        <v>2354</v>
      </c>
      <c r="C1317" s="432">
        <v>0</v>
      </c>
      <c r="D1317" s="432">
        <v>0</v>
      </c>
      <c r="E1317" s="366" t="str">
        <f t="shared" si="73"/>
        <v/>
      </c>
      <c r="F1317" s="265" t="str">
        <f t="shared" si="74"/>
        <v>否</v>
      </c>
      <c r="G1317" s="154" t="str">
        <f t="shared" si="75"/>
        <v>项</v>
      </c>
    </row>
    <row r="1318" ht="36" customHeight="1" spans="1:7">
      <c r="A1318" s="426" t="s">
        <v>2355</v>
      </c>
      <c r="B1318" s="290" t="s">
        <v>2356</v>
      </c>
      <c r="C1318" s="427">
        <f>SUM(C1319:C1323)</f>
        <v>0</v>
      </c>
      <c r="D1318" s="427">
        <f>SUM(D1319:D1323)</f>
        <v>0</v>
      </c>
      <c r="E1318" s="366" t="str">
        <f t="shared" si="73"/>
        <v/>
      </c>
      <c r="F1318" s="265" t="str">
        <f t="shared" si="74"/>
        <v>否</v>
      </c>
      <c r="G1318" s="154" t="str">
        <f t="shared" si="75"/>
        <v>款</v>
      </c>
    </row>
    <row r="1319" ht="36" customHeight="1" spans="1:7">
      <c r="A1319" s="428" t="s">
        <v>2357</v>
      </c>
      <c r="B1319" s="294" t="s">
        <v>140</v>
      </c>
      <c r="C1319" s="432"/>
      <c r="D1319" s="432"/>
      <c r="E1319" s="366" t="str">
        <f t="shared" si="73"/>
        <v/>
      </c>
      <c r="F1319" s="265" t="str">
        <f t="shared" si="74"/>
        <v>否</v>
      </c>
      <c r="G1319" s="154" t="str">
        <f t="shared" si="75"/>
        <v>项</v>
      </c>
    </row>
    <row r="1320" ht="36" customHeight="1" spans="1:7">
      <c r="A1320" s="428" t="s">
        <v>2358</v>
      </c>
      <c r="B1320" s="294" t="s">
        <v>142</v>
      </c>
      <c r="C1320" s="432">
        <v>0</v>
      </c>
      <c r="D1320" s="432">
        <v>0</v>
      </c>
      <c r="E1320" s="366" t="str">
        <f t="shared" si="73"/>
        <v/>
      </c>
      <c r="F1320" s="265" t="str">
        <f t="shared" si="74"/>
        <v>否</v>
      </c>
      <c r="G1320" s="154" t="str">
        <f t="shared" si="75"/>
        <v>项</v>
      </c>
    </row>
    <row r="1321" ht="36" customHeight="1" spans="1:7">
      <c r="A1321" s="428" t="s">
        <v>2359</v>
      </c>
      <c r="B1321" s="294" t="s">
        <v>144</v>
      </c>
      <c r="C1321" s="432">
        <v>0</v>
      </c>
      <c r="D1321" s="432">
        <v>0</v>
      </c>
      <c r="E1321" s="366" t="str">
        <f t="shared" si="73"/>
        <v/>
      </c>
      <c r="F1321" s="265" t="str">
        <f t="shared" si="74"/>
        <v>否</v>
      </c>
      <c r="G1321" s="154" t="str">
        <f t="shared" si="75"/>
        <v>项</v>
      </c>
    </row>
    <row r="1322" ht="36" customHeight="1" spans="1:7">
      <c r="A1322" s="428" t="s">
        <v>2360</v>
      </c>
      <c r="B1322" s="294" t="s">
        <v>2361</v>
      </c>
      <c r="C1322" s="432"/>
      <c r="D1322" s="432"/>
      <c r="E1322" s="366" t="str">
        <f t="shared" si="73"/>
        <v/>
      </c>
      <c r="F1322" s="265" t="str">
        <f t="shared" si="74"/>
        <v>否</v>
      </c>
      <c r="G1322" s="154" t="str">
        <f t="shared" si="75"/>
        <v>项</v>
      </c>
    </row>
    <row r="1323" ht="36" customHeight="1" spans="1:7">
      <c r="A1323" s="428" t="s">
        <v>2362</v>
      </c>
      <c r="B1323" s="294" t="s">
        <v>2363</v>
      </c>
      <c r="C1323" s="432"/>
      <c r="D1323" s="432"/>
      <c r="E1323" s="366" t="str">
        <f t="shared" si="73"/>
        <v/>
      </c>
      <c r="F1323" s="265" t="str">
        <f t="shared" si="74"/>
        <v>否</v>
      </c>
      <c r="G1323" s="154" t="str">
        <f t="shared" si="75"/>
        <v>项</v>
      </c>
    </row>
    <row r="1324" ht="36" customHeight="1" spans="1:7">
      <c r="A1324" s="426" t="s">
        <v>2364</v>
      </c>
      <c r="B1324" s="290" t="s">
        <v>2365</v>
      </c>
      <c r="C1324" s="427">
        <f>SUM(C1325:C1331)</f>
        <v>0</v>
      </c>
      <c r="D1324" s="427">
        <f>SUM(D1325:D1331)</f>
        <v>0</v>
      </c>
      <c r="E1324" s="366" t="str">
        <f t="shared" si="73"/>
        <v/>
      </c>
      <c r="F1324" s="265" t="str">
        <f t="shared" si="74"/>
        <v>否</v>
      </c>
      <c r="G1324" s="154" t="str">
        <f t="shared" si="75"/>
        <v>款</v>
      </c>
    </row>
    <row r="1325" ht="36" customHeight="1" spans="1:7">
      <c r="A1325" s="428" t="s">
        <v>2366</v>
      </c>
      <c r="B1325" s="294" t="s">
        <v>140</v>
      </c>
      <c r="C1325" s="432">
        <v>0</v>
      </c>
      <c r="D1325" s="432">
        <v>0</v>
      </c>
      <c r="E1325" s="366" t="str">
        <f t="shared" si="73"/>
        <v/>
      </c>
      <c r="F1325" s="265" t="str">
        <f t="shared" si="74"/>
        <v>否</v>
      </c>
      <c r="G1325" s="154" t="str">
        <f t="shared" si="75"/>
        <v>项</v>
      </c>
    </row>
    <row r="1326" ht="36" customHeight="1" spans="1:7">
      <c r="A1326" s="428" t="s">
        <v>2367</v>
      </c>
      <c r="B1326" s="294" t="s">
        <v>142</v>
      </c>
      <c r="C1326" s="432">
        <v>0</v>
      </c>
      <c r="D1326" s="432">
        <v>0</v>
      </c>
      <c r="E1326" s="366" t="str">
        <f t="shared" si="73"/>
        <v/>
      </c>
      <c r="F1326" s="265" t="str">
        <f t="shared" si="74"/>
        <v>否</v>
      </c>
      <c r="G1326" s="154" t="str">
        <f t="shared" si="75"/>
        <v>项</v>
      </c>
    </row>
    <row r="1327" ht="36" customHeight="1" spans="1:7">
      <c r="A1327" s="428" t="s">
        <v>2368</v>
      </c>
      <c r="B1327" s="294" t="s">
        <v>144</v>
      </c>
      <c r="C1327" s="432">
        <v>0</v>
      </c>
      <c r="D1327" s="432">
        <v>0</v>
      </c>
      <c r="E1327" s="366" t="str">
        <f t="shared" si="73"/>
        <v/>
      </c>
      <c r="F1327" s="265" t="str">
        <f t="shared" si="74"/>
        <v>否</v>
      </c>
      <c r="G1327" s="154" t="str">
        <f t="shared" si="75"/>
        <v>项</v>
      </c>
    </row>
    <row r="1328" ht="36" customHeight="1" spans="1:7">
      <c r="A1328" s="428" t="s">
        <v>2369</v>
      </c>
      <c r="B1328" s="294" t="s">
        <v>2370</v>
      </c>
      <c r="C1328" s="432"/>
      <c r="D1328" s="432"/>
      <c r="E1328" s="366" t="str">
        <f t="shared" si="73"/>
        <v/>
      </c>
      <c r="F1328" s="265" t="str">
        <f t="shared" si="74"/>
        <v>否</v>
      </c>
      <c r="G1328" s="154" t="str">
        <f t="shared" si="75"/>
        <v>项</v>
      </c>
    </row>
    <row r="1329" ht="36" customHeight="1" spans="1:7">
      <c r="A1329" s="428" t="s">
        <v>2371</v>
      </c>
      <c r="B1329" s="294" t="s">
        <v>2372</v>
      </c>
      <c r="C1329" s="432"/>
      <c r="D1329" s="432"/>
      <c r="E1329" s="366" t="str">
        <f t="shared" si="73"/>
        <v/>
      </c>
      <c r="F1329" s="265" t="str">
        <f t="shared" si="74"/>
        <v>否</v>
      </c>
      <c r="G1329" s="154" t="str">
        <f t="shared" si="75"/>
        <v>项</v>
      </c>
    </row>
    <row r="1330" ht="36" customHeight="1" spans="1:7">
      <c r="A1330" s="428" t="s">
        <v>2373</v>
      </c>
      <c r="B1330" s="294" t="s">
        <v>158</v>
      </c>
      <c r="C1330" s="432"/>
      <c r="D1330" s="432"/>
      <c r="E1330" s="366" t="str">
        <f t="shared" si="73"/>
        <v/>
      </c>
      <c r="F1330" s="265" t="str">
        <f t="shared" si="74"/>
        <v>否</v>
      </c>
      <c r="G1330" s="154" t="str">
        <f t="shared" si="75"/>
        <v>项</v>
      </c>
    </row>
    <row r="1331" ht="36" customHeight="1" spans="1:7">
      <c r="A1331" s="428" t="s">
        <v>2374</v>
      </c>
      <c r="B1331" s="294" t="s">
        <v>2375</v>
      </c>
      <c r="C1331" s="432">
        <v>0</v>
      </c>
      <c r="D1331" s="432">
        <v>0</v>
      </c>
      <c r="E1331" s="366" t="str">
        <f t="shared" si="73"/>
        <v/>
      </c>
      <c r="F1331" s="265" t="str">
        <f t="shared" si="74"/>
        <v>否</v>
      </c>
      <c r="G1331" s="154" t="str">
        <f t="shared" si="75"/>
        <v>项</v>
      </c>
    </row>
    <row r="1332" ht="36" customHeight="1" spans="1:7">
      <c r="A1332" s="426" t="s">
        <v>2376</v>
      </c>
      <c r="B1332" s="290" t="s">
        <v>2377</v>
      </c>
      <c r="C1332" s="427">
        <f>SUM(C1333:C1344)</f>
        <v>124</v>
      </c>
      <c r="D1332" s="427">
        <f>SUM(D1333:D1344)</f>
        <v>98</v>
      </c>
      <c r="E1332" s="366">
        <f t="shared" si="73"/>
        <v>-0.21</v>
      </c>
      <c r="F1332" s="265" t="str">
        <f t="shared" si="74"/>
        <v>是</v>
      </c>
      <c r="G1332" s="154" t="str">
        <f t="shared" si="75"/>
        <v>款</v>
      </c>
    </row>
    <row r="1333" ht="36" customHeight="1" spans="1:7">
      <c r="A1333" s="428" t="s">
        <v>2378</v>
      </c>
      <c r="B1333" s="294" t="s">
        <v>140</v>
      </c>
      <c r="C1333" s="432">
        <v>0</v>
      </c>
      <c r="D1333" s="432">
        <v>0</v>
      </c>
      <c r="E1333" s="366" t="str">
        <f t="shared" si="73"/>
        <v/>
      </c>
      <c r="F1333" s="265" t="str">
        <f t="shared" si="74"/>
        <v>否</v>
      </c>
      <c r="G1333" s="154" t="str">
        <f t="shared" si="75"/>
        <v>项</v>
      </c>
    </row>
    <row r="1334" ht="36" customHeight="1" spans="1:7">
      <c r="A1334" s="428" t="s">
        <v>2379</v>
      </c>
      <c r="B1334" s="294" t="s">
        <v>142</v>
      </c>
      <c r="C1334" s="432">
        <v>0</v>
      </c>
      <c r="D1334" s="432">
        <v>0</v>
      </c>
      <c r="E1334" s="366" t="str">
        <f t="shared" si="73"/>
        <v/>
      </c>
      <c r="F1334" s="265" t="str">
        <f t="shared" si="74"/>
        <v>否</v>
      </c>
      <c r="G1334" s="154" t="str">
        <f t="shared" si="75"/>
        <v>项</v>
      </c>
    </row>
    <row r="1335" ht="36" customHeight="1" spans="1:7">
      <c r="A1335" s="428" t="s">
        <v>2380</v>
      </c>
      <c r="B1335" s="294" t="s">
        <v>144</v>
      </c>
      <c r="C1335" s="432">
        <v>0</v>
      </c>
      <c r="D1335" s="432">
        <v>0</v>
      </c>
      <c r="E1335" s="366" t="str">
        <f t="shared" si="73"/>
        <v/>
      </c>
      <c r="F1335" s="265" t="str">
        <f t="shared" si="74"/>
        <v>否</v>
      </c>
      <c r="G1335" s="154" t="str">
        <f t="shared" si="75"/>
        <v>项</v>
      </c>
    </row>
    <row r="1336" ht="36" customHeight="1" spans="1:7">
      <c r="A1336" s="428" t="s">
        <v>2381</v>
      </c>
      <c r="B1336" s="294" t="s">
        <v>2382</v>
      </c>
      <c r="C1336" s="432"/>
      <c r="D1336" s="432"/>
      <c r="E1336" s="366" t="str">
        <f t="shared" si="73"/>
        <v/>
      </c>
      <c r="F1336" s="265" t="str">
        <f t="shared" si="74"/>
        <v>否</v>
      </c>
      <c r="G1336" s="154" t="str">
        <f t="shared" si="75"/>
        <v>项</v>
      </c>
    </row>
    <row r="1337" ht="36" customHeight="1" spans="1:7">
      <c r="A1337" s="428" t="s">
        <v>2383</v>
      </c>
      <c r="B1337" s="294" t="s">
        <v>2384</v>
      </c>
      <c r="C1337" s="429">
        <v>12</v>
      </c>
      <c r="D1337" s="429">
        <v>4</v>
      </c>
      <c r="E1337" s="366">
        <f t="shared" si="73"/>
        <v>-0.667</v>
      </c>
      <c r="F1337" s="265" t="str">
        <f t="shared" si="74"/>
        <v>是</v>
      </c>
      <c r="G1337" s="154" t="str">
        <f t="shared" si="75"/>
        <v>项</v>
      </c>
    </row>
    <row r="1338" ht="36" customHeight="1" spans="1:7">
      <c r="A1338" s="428" t="s">
        <v>2385</v>
      </c>
      <c r="B1338" s="294" t="s">
        <v>2386</v>
      </c>
      <c r="C1338" s="429">
        <v>11</v>
      </c>
      <c r="D1338" s="429">
        <v>9</v>
      </c>
      <c r="E1338" s="366">
        <f t="shared" si="73"/>
        <v>-0.182</v>
      </c>
      <c r="F1338" s="265" t="str">
        <f t="shared" si="74"/>
        <v>是</v>
      </c>
      <c r="G1338" s="154" t="str">
        <f t="shared" si="75"/>
        <v>项</v>
      </c>
    </row>
    <row r="1339" ht="36" customHeight="1" spans="1:7">
      <c r="A1339" s="428" t="s">
        <v>2387</v>
      </c>
      <c r="B1339" s="294" t="s">
        <v>2388</v>
      </c>
      <c r="C1339" s="429">
        <v>9</v>
      </c>
      <c r="D1339" s="429">
        <v>1</v>
      </c>
      <c r="E1339" s="366">
        <f t="shared" si="73"/>
        <v>-0.889</v>
      </c>
      <c r="F1339" s="265" t="str">
        <f t="shared" si="74"/>
        <v>是</v>
      </c>
      <c r="G1339" s="154" t="str">
        <f t="shared" si="75"/>
        <v>项</v>
      </c>
    </row>
    <row r="1340" ht="36" customHeight="1" spans="1:7">
      <c r="A1340" s="428" t="s">
        <v>2389</v>
      </c>
      <c r="B1340" s="294" t="s">
        <v>2390</v>
      </c>
      <c r="C1340" s="432">
        <v>0</v>
      </c>
      <c r="D1340" s="432">
        <v>0</v>
      </c>
      <c r="E1340" s="366" t="str">
        <f t="shared" si="73"/>
        <v/>
      </c>
      <c r="F1340" s="265" t="str">
        <f t="shared" si="74"/>
        <v>否</v>
      </c>
      <c r="G1340" s="154" t="str">
        <f t="shared" si="75"/>
        <v>项</v>
      </c>
    </row>
    <row r="1341" ht="36" customHeight="1" spans="1:7">
      <c r="A1341" s="428" t="s">
        <v>2391</v>
      </c>
      <c r="B1341" s="294" t="s">
        <v>2392</v>
      </c>
      <c r="C1341" s="432">
        <v>0</v>
      </c>
      <c r="D1341" s="432">
        <v>0</v>
      </c>
      <c r="E1341" s="366" t="str">
        <f t="shared" si="73"/>
        <v/>
      </c>
      <c r="F1341" s="265" t="str">
        <f t="shared" si="74"/>
        <v>否</v>
      </c>
      <c r="G1341" s="154" t="str">
        <f t="shared" si="75"/>
        <v>项</v>
      </c>
    </row>
    <row r="1342" ht="36" customHeight="1" spans="1:7">
      <c r="A1342" s="428" t="s">
        <v>2393</v>
      </c>
      <c r="B1342" s="294" t="s">
        <v>2394</v>
      </c>
      <c r="C1342" s="432">
        <v>0</v>
      </c>
      <c r="D1342" s="432">
        <v>0</v>
      </c>
      <c r="E1342" s="366" t="str">
        <f t="shared" si="73"/>
        <v/>
      </c>
      <c r="F1342" s="265" t="str">
        <f t="shared" si="74"/>
        <v>否</v>
      </c>
      <c r="G1342" s="154" t="str">
        <f t="shared" si="75"/>
        <v>项</v>
      </c>
    </row>
    <row r="1343" ht="36" customHeight="1" spans="1:7">
      <c r="A1343" s="428" t="s">
        <v>2395</v>
      </c>
      <c r="B1343" s="294" t="s">
        <v>2396</v>
      </c>
      <c r="C1343" s="429">
        <v>92</v>
      </c>
      <c r="D1343" s="429">
        <v>84</v>
      </c>
      <c r="E1343" s="366">
        <f t="shared" si="73"/>
        <v>-0.087</v>
      </c>
      <c r="F1343" s="265" t="str">
        <f t="shared" si="74"/>
        <v>是</v>
      </c>
      <c r="G1343" s="154" t="str">
        <f t="shared" si="75"/>
        <v>项</v>
      </c>
    </row>
    <row r="1344" ht="36" customHeight="1" spans="1:7">
      <c r="A1344" s="428" t="s">
        <v>2397</v>
      </c>
      <c r="B1344" s="294" t="s">
        <v>2398</v>
      </c>
      <c r="C1344" s="432"/>
      <c r="D1344" s="432"/>
      <c r="E1344" s="366" t="str">
        <f t="shared" si="73"/>
        <v/>
      </c>
      <c r="F1344" s="265" t="str">
        <f t="shared" si="74"/>
        <v>否</v>
      </c>
      <c r="G1344" s="154" t="str">
        <f t="shared" si="75"/>
        <v>项</v>
      </c>
    </row>
    <row r="1345" ht="36" customHeight="1" spans="1:7">
      <c r="A1345" s="426" t="s">
        <v>2399</v>
      </c>
      <c r="B1345" s="290" t="s">
        <v>2400</v>
      </c>
      <c r="C1345" s="427">
        <f>SUM(C1346:C1348)</f>
        <v>66</v>
      </c>
      <c r="D1345" s="427">
        <f>SUM(D1346:D1348)</f>
        <v>376</v>
      </c>
      <c r="E1345" s="366">
        <f t="shared" si="73"/>
        <v>4.697</v>
      </c>
      <c r="F1345" s="265" t="str">
        <f t="shared" si="74"/>
        <v>是</v>
      </c>
      <c r="G1345" s="154" t="str">
        <f t="shared" si="75"/>
        <v>款</v>
      </c>
    </row>
    <row r="1346" ht="36" customHeight="1" spans="1:7">
      <c r="A1346" s="428" t="s">
        <v>2401</v>
      </c>
      <c r="B1346" s="294" t="s">
        <v>2402</v>
      </c>
      <c r="C1346" s="429">
        <v>13</v>
      </c>
      <c r="D1346" s="429">
        <v>324</v>
      </c>
      <c r="E1346" s="366">
        <f t="shared" si="73"/>
        <v>23.923</v>
      </c>
      <c r="F1346" s="265" t="str">
        <f t="shared" si="74"/>
        <v>是</v>
      </c>
      <c r="G1346" s="154" t="str">
        <f t="shared" si="75"/>
        <v>项</v>
      </c>
    </row>
    <row r="1347" ht="36" customHeight="1" spans="1:7">
      <c r="A1347" s="428" t="s">
        <v>2403</v>
      </c>
      <c r="B1347" s="294" t="s">
        <v>2404</v>
      </c>
      <c r="C1347" s="429">
        <v>53</v>
      </c>
      <c r="D1347" s="429">
        <v>2</v>
      </c>
      <c r="E1347" s="366">
        <f t="shared" si="73"/>
        <v>-0.962</v>
      </c>
      <c r="F1347" s="265" t="str">
        <f t="shared" si="74"/>
        <v>是</v>
      </c>
      <c r="G1347" s="154" t="str">
        <f t="shared" si="75"/>
        <v>项</v>
      </c>
    </row>
    <row r="1348" ht="36" customHeight="1" spans="1:7">
      <c r="A1348" s="428" t="s">
        <v>2405</v>
      </c>
      <c r="B1348" s="294" t="s">
        <v>2406</v>
      </c>
      <c r="C1348" s="432"/>
      <c r="D1348" s="429">
        <v>50</v>
      </c>
      <c r="E1348" s="366" t="str">
        <f t="shared" si="73"/>
        <v/>
      </c>
      <c r="F1348" s="265" t="str">
        <f t="shared" si="74"/>
        <v>是</v>
      </c>
      <c r="G1348" s="154" t="str">
        <f t="shared" si="75"/>
        <v>项</v>
      </c>
    </row>
    <row r="1349" ht="36" customHeight="1" spans="1:7">
      <c r="A1349" s="426" t="s">
        <v>2407</v>
      </c>
      <c r="B1349" s="290" t="s">
        <v>2408</v>
      </c>
      <c r="C1349" s="427">
        <f>SUM(C1350:C1354)</f>
        <v>412</v>
      </c>
      <c r="D1349" s="427">
        <f>SUM(D1350:D1354)</f>
        <v>411</v>
      </c>
      <c r="E1349" s="366">
        <f t="shared" si="73"/>
        <v>-0.002</v>
      </c>
      <c r="F1349" s="265" t="str">
        <f t="shared" si="74"/>
        <v>是</v>
      </c>
      <c r="G1349" s="154" t="str">
        <f t="shared" si="75"/>
        <v>款</v>
      </c>
    </row>
    <row r="1350" ht="36" customHeight="1" spans="1:7">
      <c r="A1350" s="428" t="s">
        <v>2409</v>
      </c>
      <c r="B1350" s="294" t="s">
        <v>2410</v>
      </c>
      <c r="C1350" s="432">
        <v>0</v>
      </c>
      <c r="D1350" s="432">
        <v>0</v>
      </c>
      <c r="E1350" s="366" t="str">
        <f t="shared" si="73"/>
        <v/>
      </c>
      <c r="F1350" s="265" t="str">
        <f t="shared" si="74"/>
        <v>否</v>
      </c>
      <c r="G1350" s="154" t="str">
        <f t="shared" si="75"/>
        <v>项</v>
      </c>
    </row>
    <row r="1351" ht="36" customHeight="1" spans="1:7">
      <c r="A1351" s="428" t="s">
        <v>2411</v>
      </c>
      <c r="B1351" s="294" t="s">
        <v>2412</v>
      </c>
      <c r="C1351" s="432">
        <v>0</v>
      </c>
      <c r="D1351" s="432">
        <v>0</v>
      </c>
      <c r="E1351" s="366" t="str">
        <f t="shared" si="73"/>
        <v/>
      </c>
      <c r="F1351" s="265" t="str">
        <f t="shared" si="74"/>
        <v>否</v>
      </c>
      <c r="G1351" s="154" t="str">
        <f t="shared" si="75"/>
        <v>项</v>
      </c>
    </row>
    <row r="1352" ht="36" customHeight="1" spans="1:7">
      <c r="A1352" s="428" t="s">
        <v>2413</v>
      </c>
      <c r="B1352" s="294" t="s">
        <v>2414</v>
      </c>
      <c r="C1352" s="429">
        <v>412</v>
      </c>
      <c r="D1352" s="429">
        <v>411</v>
      </c>
      <c r="E1352" s="366">
        <f t="shared" si="73"/>
        <v>-0.002</v>
      </c>
      <c r="F1352" s="265" t="str">
        <f t="shared" si="74"/>
        <v>是</v>
      </c>
      <c r="G1352" s="154" t="str">
        <f t="shared" si="75"/>
        <v>项</v>
      </c>
    </row>
    <row r="1353" ht="36" customHeight="1" spans="1:7">
      <c r="A1353" s="428" t="s">
        <v>2415</v>
      </c>
      <c r="B1353" s="294" t="s">
        <v>2416</v>
      </c>
      <c r="C1353" s="432">
        <v>0</v>
      </c>
      <c r="D1353" s="432">
        <v>0</v>
      </c>
      <c r="E1353" s="366" t="str">
        <f t="shared" si="73"/>
        <v/>
      </c>
      <c r="F1353" s="265" t="str">
        <f t="shared" si="74"/>
        <v>否</v>
      </c>
      <c r="G1353" s="154" t="str">
        <f t="shared" si="75"/>
        <v>项</v>
      </c>
    </row>
    <row r="1354" ht="36" customHeight="1" spans="1:7">
      <c r="A1354" s="428" t="s">
        <v>2417</v>
      </c>
      <c r="B1354" s="294" t="s">
        <v>2418</v>
      </c>
      <c r="C1354" s="432">
        <v>0</v>
      </c>
      <c r="D1354" s="432">
        <v>0</v>
      </c>
      <c r="E1354" s="366" t="str">
        <f t="shared" si="73"/>
        <v/>
      </c>
      <c r="F1354" s="265" t="str">
        <f t="shared" si="74"/>
        <v>否</v>
      </c>
      <c r="G1354" s="154" t="str">
        <f t="shared" si="75"/>
        <v>项</v>
      </c>
    </row>
    <row r="1355" ht="36" customHeight="1" spans="1:7">
      <c r="A1355" s="426" t="s">
        <v>2419</v>
      </c>
      <c r="B1355" s="290" t="s">
        <v>2420</v>
      </c>
      <c r="C1355" s="427">
        <f>C1356</f>
        <v>0</v>
      </c>
      <c r="D1355" s="427">
        <f>D1356</f>
        <v>0</v>
      </c>
      <c r="E1355" s="366" t="str">
        <f t="shared" si="73"/>
        <v/>
      </c>
      <c r="F1355" s="265" t="str">
        <f t="shared" si="74"/>
        <v>否</v>
      </c>
      <c r="G1355" s="154" t="str">
        <f t="shared" si="75"/>
        <v>款</v>
      </c>
    </row>
    <row r="1356" ht="36" customHeight="1" spans="1:7">
      <c r="A1356" s="294" t="s">
        <v>2421</v>
      </c>
      <c r="B1356" s="294" t="s">
        <v>2422</v>
      </c>
      <c r="C1356" s="432">
        <v>0</v>
      </c>
      <c r="D1356" s="432">
        <v>0</v>
      </c>
      <c r="E1356" s="366" t="str">
        <f t="shared" si="73"/>
        <v/>
      </c>
      <c r="F1356" s="265" t="str">
        <f t="shared" si="74"/>
        <v>否</v>
      </c>
      <c r="G1356" s="154" t="str">
        <f t="shared" si="75"/>
        <v>项</v>
      </c>
    </row>
    <row r="1357" ht="36" customHeight="1" spans="1:7">
      <c r="A1357" s="290" t="s">
        <v>2423</v>
      </c>
      <c r="B1357" s="436" t="s">
        <v>530</v>
      </c>
      <c r="C1357" s="437"/>
      <c r="D1357" s="437"/>
      <c r="E1357" s="366" t="str">
        <f t="shared" si="73"/>
        <v/>
      </c>
      <c r="F1357" s="265" t="str">
        <f t="shared" si="74"/>
        <v>否</v>
      </c>
      <c r="G1357" s="154" t="str">
        <f t="shared" si="75"/>
        <v>项</v>
      </c>
    </row>
    <row r="1358" ht="36" customHeight="1" spans="1:7">
      <c r="A1358" s="426" t="s">
        <v>112</v>
      </c>
      <c r="B1358" s="290" t="s">
        <v>113</v>
      </c>
      <c r="C1358" s="338">
        <v>1532</v>
      </c>
      <c r="D1358" s="338">
        <v>1677</v>
      </c>
      <c r="E1358" s="366">
        <f t="shared" si="73"/>
        <v>0.095</v>
      </c>
      <c r="F1358" s="265" t="str">
        <f t="shared" si="74"/>
        <v>是</v>
      </c>
      <c r="G1358" s="154" t="str">
        <f t="shared" si="75"/>
        <v>类</v>
      </c>
    </row>
    <row r="1359" ht="36" customHeight="1" spans="1:7">
      <c r="A1359" s="426" t="s">
        <v>114</v>
      </c>
      <c r="B1359" s="290" t="s">
        <v>115</v>
      </c>
      <c r="C1359" s="427">
        <f>SUM(C1360)</f>
        <v>1309</v>
      </c>
      <c r="D1359" s="427">
        <f>SUM(D1360)</f>
        <v>1699</v>
      </c>
      <c r="E1359" s="366">
        <f t="shared" si="73"/>
        <v>0.298</v>
      </c>
      <c r="F1359" s="265" t="str">
        <f t="shared" si="74"/>
        <v>是</v>
      </c>
      <c r="G1359" s="154" t="str">
        <f t="shared" si="75"/>
        <v>类</v>
      </c>
    </row>
    <row r="1360" ht="36" customHeight="1" spans="1:7">
      <c r="A1360" s="426" t="s">
        <v>2424</v>
      </c>
      <c r="B1360" s="290" t="s">
        <v>2425</v>
      </c>
      <c r="C1360" s="427">
        <f>SUM(C1361:C1364)</f>
        <v>1309</v>
      </c>
      <c r="D1360" s="427">
        <f>SUM(D1361:D1364)</f>
        <v>1699</v>
      </c>
      <c r="E1360" s="366">
        <f t="shared" si="73"/>
        <v>0.298</v>
      </c>
      <c r="F1360" s="265" t="str">
        <f t="shared" si="74"/>
        <v>是</v>
      </c>
      <c r="G1360" s="154" t="str">
        <f t="shared" si="75"/>
        <v>款</v>
      </c>
    </row>
    <row r="1361" ht="36" customHeight="1" spans="1:7">
      <c r="A1361" s="428" t="s">
        <v>2426</v>
      </c>
      <c r="B1361" s="294" t="s">
        <v>2427</v>
      </c>
      <c r="C1361" s="429">
        <v>1309</v>
      </c>
      <c r="D1361" s="429">
        <v>1699</v>
      </c>
      <c r="E1361" s="366">
        <f t="shared" si="73"/>
        <v>0.298</v>
      </c>
      <c r="F1361" s="265" t="str">
        <f t="shared" si="74"/>
        <v>是</v>
      </c>
      <c r="G1361" s="154" t="str">
        <f t="shared" si="75"/>
        <v>项</v>
      </c>
    </row>
    <row r="1362" ht="36" customHeight="1" spans="1:7">
      <c r="A1362" s="428" t="s">
        <v>2428</v>
      </c>
      <c r="B1362" s="294" t="s">
        <v>2429</v>
      </c>
      <c r="C1362" s="432"/>
      <c r="D1362" s="432"/>
      <c r="E1362" s="366" t="str">
        <f t="shared" si="73"/>
        <v/>
      </c>
      <c r="F1362" s="265" t="str">
        <f t="shared" si="74"/>
        <v>否</v>
      </c>
      <c r="G1362" s="154" t="str">
        <f t="shared" si="75"/>
        <v>项</v>
      </c>
    </row>
    <row r="1363" ht="36" customHeight="1" spans="1:7">
      <c r="A1363" s="428" t="s">
        <v>2430</v>
      </c>
      <c r="B1363" s="294" t="s">
        <v>2431</v>
      </c>
      <c r="C1363" s="432"/>
      <c r="D1363" s="432"/>
      <c r="E1363" s="366" t="str">
        <f t="shared" si="73"/>
        <v/>
      </c>
      <c r="F1363" s="265" t="str">
        <f t="shared" si="74"/>
        <v>否</v>
      </c>
      <c r="G1363" s="154" t="str">
        <f t="shared" si="75"/>
        <v>项</v>
      </c>
    </row>
    <row r="1364" ht="36" customHeight="1" spans="1:7">
      <c r="A1364" s="428">
        <v>2320399</v>
      </c>
      <c r="B1364" s="294" t="s">
        <v>2432</v>
      </c>
      <c r="C1364" s="432">
        <v>0</v>
      </c>
      <c r="D1364" s="432">
        <v>0</v>
      </c>
      <c r="E1364" s="366" t="str">
        <f t="shared" ref="E1364:E1373" si="76">IF(C1364&gt;0,D1364/C1364-1,IF(C1364&lt;0,-(D1364/C1364-1),""))</f>
        <v/>
      </c>
      <c r="F1364" s="265" t="str">
        <f t="shared" si="74"/>
        <v>否</v>
      </c>
      <c r="G1364" s="154" t="str">
        <f t="shared" si="75"/>
        <v>项</v>
      </c>
    </row>
    <row r="1365" ht="36" customHeight="1" spans="1:7">
      <c r="A1365" s="426" t="s">
        <v>2433</v>
      </c>
      <c r="B1365" s="436" t="s">
        <v>530</v>
      </c>
      <c r="C1365" s="427"/>
      <c r="D1365" s="427"/>
      <c r="E1365" s="366" t="str">
        <f t="shared" si="76"/>
        <v/>
      </c>
      <c r="F1365" s="265" t="str">
        <f t="shared" si="74"/>
        <v>否</v>
      </c>
      <c r="G1365" s="154" t="str">
        <f t="shared" si="75"/>
        <v>项</v>
      </c>
    </row>
    <row r="1366" ht="36" customHeight="1" spans="1:7">
      <c r="A1366" s="426" t="s">
        <v>116</v>
      </c>
      <c r="B1366" s="290" t="s">
        <v>117</v>
      </c>
      <c r="C1366" s="427">
        <f>SUM(C1367)</f>
        <v>1</v>
      </c>
      <c r="D1366" s="427">
        <f>SUM(D1367)</f>
        <v>1</v>
      </c>
      <c r="E1366" s="366">
        <f t="shared" si="76"/>
        <v>0</v>
      </c>
      <c r="F1366" s="265" t="str">
        <f t="shared" ref="F1366:F1373" si="77">IF(LEN(A1366)=3,"是",IF(B1366&lt;&gt;"",IF(SUM(C1366:D1366)&lt;&gt;0,"是","否"),"是"))</f>
        <v>是</v>
      </c>
      <c r="G1366" s="154" t="str">
        <f t="shared" ref="G1366:G1373" si="78">IF(LEN(A1366)=3,"类",IF(LEN(A1366)=5,"款","项"))</f>
        <v>类</v>
      </c>
    </row>
    <row r="1367" ht="36" customHeight="1" spans="1:7">
      <c r="A1367" s="426" t="s">
        <v>2434</v>
      </c>
      <c r="B1367" s="290" t="s">
        <v>2435</v>
      </c>
      <c r="C1367" s="429">
        <v>1</v>
      </c>
      <c r="D1367" s="429">
        <v>1</v>
      </c>
      <c r="E1367" s="366">
        <f t="shared" si="76"/>
        <v>0</v>
      </c>
      <c r="F1367" s="265" t="str">
        <f t="shared" si="77"/>
        <v>是</v>
      </c>
      <c r="G1367" s="154" t="str">
        <f t="shared" si="78"/>
        <v>款</v>
      </c>
    </row>
    <row r="1368" ht="36" customHeight="1" spans="1:7">
      <c r="A1368" s="426" t="s">
        <v>118</v>
      </c>
      <c r="B1368" s="290" t="s">
        <v>119</v>
      </c>
      <c r="C1368" s="427">
        <f>SUM(C1369:C1370)</f>
        <v>0</v>
      </c>
      <c r="D1368" s="427">
        <f>SUM(D1369:D1370)</f>
        <v>0</v>
      </c>
      <c r="E1368" s="366" t="str">
        <f t="shared" si="76"/>
        <v/>
      </c>
      <c r="F1368" s="265" t="str">
        <f t="shared" si="77"/>
        <v>是</v>
      </c>
      <c r="G1368" s="154" t="str">
        <f t="shared" si="78"/>
        <v>类</v>
      </c>
    </row>
    <row r="1369" ht="36" customHeight="1" spans="1:7">
      <c r="A1369" s="426" t="s">
        <v>2436</v>
      </c>
      <c r="B1369" s="290" t="s">
        <v>2437</v>
      </c>
      <c r="C1369" s="427"/>
      <c r="D1369" s="427"/>
      <c r="E1369" s="366" t="str">
        <f t="shared" si="76"/>
        <v/>
      </c>
      <c r="F1369" s="265" t="str">
        <f t="shared" si="77"/>
        <v>否</v>
      </c>
      <c r="G1369" s="154" t="str">
        <f t="shared" si="78"/>
        <v>款</v>
      </c>
    </row>
    <row r="1370" ht="36" customHeight="1" spans="1:7">
      <c r="A1370" s="426" t="s">
        <v>2438</v>
      </c>
      <c r="B1370" s="290" t="s">
        <v>2103</v>
      </c>
      <c r="C1370" s="427"/>
      <c r="D1370" s="427"/>
      <c r="E1370" s="366" t="str">
        <f t="shared" si="76"/>
        <v/>
      </c>
      <c r="F1370" s="265" t="str">
        <f t="shared" si="77"/>
        <v>否</v>
      </c>
      <c r="G1370" s="154" t="str">
        <f t="shared" si="78"/>
        <v>款</v>
      </c>
    </row>
    <row r="1371" ht="36" customHeight="1" spans="1:7">
      <c r="A1371" s="435" t="s">
        <v>2439</v>
      </c>
      <c r="B1371" s="436" t="s">
        <v>530</v>
      </c>
      <c r="C1371" s="437">
        <v>0</v>
      </c>
      <c r="D1371" s="437">
        <v>0</v>
      </c>
      <c r="E1371" s="366" t="str">
        <f t="shared" si="76"/>
        <v/>
      </c>
      <c r="F1371" s="265" t="str">
        <f t="shared" si="77"/>
        <v>否</v>
      </c>
      <c r="G1371" s="154" t="str">
        <f t="shared" si="78"/>
        <v>项</v>
      </c>
    </row>
    <row r="1372" ht="36" customHeight="1" spans="1:6">
      <c r="A1372" s="447"/>
      <c r="B1372" s="436"/>
      <c r="C1372" s="437"/>
      <c r="D1372" s="437"/>
      <c r="E1372" s="366" t="str">
        <f t="shared" si="76"/>
        <v/>
      </c>
      <c r="F1372" s="265" t="str">
        <f t="shared" si="77"/>
        <v>是</v>
      </c>
    </row>
    <row r="1373" ht="36" customHeight="1" spans="1:6">
      <c r="A1373" s="448"/>
      <c r="B1373" s="449" t="s">
        <v>2440</v>
      </c>
      <c r="C1373" s="450">
        <f>SUM(C4,C263,C266,C286,C380,C436,C493,C553,C684,C758,C840,C864,C978,C1043,C1114,C1135,C1163,C1173,C1219,C1240,C1299,C1358,C1359,C1366,C1368)</f>
        <v>153152</v>
      </c>
      <c r="D1373" s="450">
        <f>SUM(D4,D263,D266,D286,D380,D436,D493,D553,D684,D758,D840,D864,D978,D1043,D1114,D1135,D1163,D1173,D1219,D1240,D1299,D1358,D1359,D1366,D1368)</f>
        <v>167721</v>
      </c>
      <c r="E1373" s="366">
        <f t="shared" si="76"/>
        <v>0.095</v>
      </c>
      <c r="F1373" s="265" t="str">
        <f t="shared" si="77"/>
        <v>是</v>
      </c>
    </row>
    <row r="1374" spans="3:3">
      <c r="C1374" s="451"/>
    </row>
    <row r="1375" spans="3:3">
      <c r="C1375" s="452"/>
    </row>
    <row r="1376" spans="3:3">
      <c r="C1376" s="451"/>
    </row>
    <row r="1377" spans="3:3">
      <c r="C1377" s="452"/>
    </row>
    <row r="1378" spans="3:3">
      <c r="C1378" s="451"/>
    </row>
    <row r="1379" spans="3:3">
      <c r="C1379" s="451"/>
    </row>
    <row r="1380" spans="3:3">
      <c r="C1380" s="452"/>
    </row>
    <row r="1381" spans="3:3">
      <c r="C1381" s="451"/>
    </row>
    <row r="1382" spans="3:3">
      <c r="C1382" s="451"/>
    </row>
    <row r="1383" spans="3:3">
      <c r="C1383" s="451"/>
    </row>
    <row r="1384" spans="3:3">
      <c r="C1384" s="451"/>
    </row>
    <row r="1385" spans="3:5">
      <c r="C1385" s="452"/>
      <c r="E1385" s="422">
        <f>IF(C1373&lt;&gt;0,IF((D1373/C1373-1)&lt;-30%,"",IF((D1373/C1373-1)&gt;150%,"",D1373/C1373-1)),"")</f>
        <v>0</v>
      </c>
    </row>
    <row r="1386" spans="3:3">
      <c r="C1386" s="451"/>
    </row>
  </sheetData>
  <autoFilter ref="A3:G1373">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59">
    <cfRule type="cellIs" dxfId="2" priority="1110" stopIfTrue="1" operator="lessThan">
      <formula>0</formula>
    </cfRule>
  </conditionalFormatting>
  <conditionalFormatting sqref="F260">
    <cfRule type="cellIs" dxfId="2" priority="1109" stopIfTrue="1" operator="lessThan">
      <formula>0</formula>
    </cfRule>
  </conditionalFormatting>
  <conditionalFormatting sqref="F261">
    <cfRule type="cellIs" dxfId="2" priority="1108" stopIfTrue="1" operator="lessThan">
      <formula>0</formula>
    </cfRule>
  </conditionalFormatting>
  <conditionalFormatting sqref="F262">
    <cfRule type="cellIs" dxfId="2" priority="1107" stopIfTrue="1" operator="lessThan">
      <formula>0</formula>
    </cfRule>
  </conditionalFormatting>
  <conditionalFormatting sqref="F263">
    <cfRule type="cellIs" dxfId="2" priority="1106" stopIfTrue="1" operator="lessThan">
      <formula>0</formula>
    </cfRule>
  </conditionalFormatting>
  <conditionalFormatting sqref="F264">
    <cfRule type="cellIs" dxfId="2" priority="1105" stopIfTrue="1" operator="lessThan">
      <formula>0</formula>
    </cfRule>
  </conditionalFormatting>
  <conditionalFormatting sqref="F265">
    <cfRule type="cellIs" dxfId="2" priority="1104" stopIfTrue="1" operator="lessThan">
      <formula>0</formula>
    </cfRule>
  </conditionalFormatting>
  <conditionalFormatting sqref="F266">
    <cfRule type="cellIs" dxfId="2" priority="1103" stopIfTrue="1" operator="lessThan">
      <formula>0</formula>
    </cfRule>
  </conditionalFormatting>
  <conditionalFormatting sqref="F267">
    <cfRule type="cellIs" dxfId="2" priority="1102" stopIfTrue="1" operator="lessThan">
      <formula>0</formula>
    </cfRule>
  </conditionalFormatting>
  <conditionalFormatting sqref="F268">
    <cfRule type="cellIs" dxfId="2" priority="1101" stopIfTrue="1" operator="lessThan">
      <formula>0</formula>
    </cfRule>
  </conditionalFormatting>
  <conditionalFormatting sqref="F269">
    <cfRule type="cellIs" dxfId="2" priority="1100" stopIfTrue="1" operator="lessThan">
      <formula>0</formula>
    </cfRule>
  </conditionalFormatting>
  <conditionalFormatting sqref="F270">
    <cfRule type="cellIs" dxfId="2" priority="1099" stopIfTrue="1" operator="lessThan">
      <formula>0</formula>
    </cfRule>
  </conditionalFormatting>
  <conditionalFormatting sqref="F271">
    <cfRule type="cellIs" dxfId="2" priority="1098" stopIfTrue="1" operator="lessThan">
      <formula>0</formula>
    </cfRule>
  </conditionalFormatting>
  <conditionalFormatting sqref="F272">
    <cfRule type="cellIs" dxfId="2" priority="1097" stopIfTrue="1" operator="lessThan">
      <formula>0</formula>
    </cfRule>
  </conditionalFormatting>
  <conditionalFormatting sqref="F273">
    <cfRule type="cellIs" dxfId="2" priority="1096" stopIfTrue="1" operator="lessThan">
      <formula>0</formula>
    </cfRule>
  </conditionalFormatting>
  <conditionalFormatting sqref="F274">
    <cfRule type="cellIs" dxfId="2" priority="1095" stopIfTrue="1" operator="lessThan">
      <formula>0</formula>
    </cfRule>
  </conditionalFormatting>
  <conditionalFormatting sqref="F275">
    <cfRule type="cellIs" dxfId="2" priority="1094" stopIfTrue="1" operator="lessThan">
      <formula>0</formula>
    </cfRule>
  </conditionalFormatting>
  <conditionalFormatting sqref="F276">
    <cfRule type="cellIs" dxfId="2" priority="1093" stopIfTrue="1" operator="lessThan">
      <formula>0</formula>
    </cfRule>
  </conditionalFormatting>
  <conditionalFormatting sqref="F277">
    <cfRule type="cellIs" dxfId="2" priority="1092" stopIfTrue="1" operator="lessThan">
      <formula>0</formula>
    </cfRule>
  </conditionalFormatting>
  <conditionalFormatting sqref="F278">
    <cfRule type="cellIs" dxfId="2" priority="1091" stopIfTrue="1" operator="lessThan">
      <formula>0</formula>
    </cfRule>
  </conditionalFormatting>
  <conditionalFormatting sqref="F279">
    <cfRule type="cellIs" dxfId="2" priority="1090" stopIfTrue="1" operator="lessThan">
      <formula>0</formula>
    </cfRule>
  </conditionalFormatting>
  <conditionalFormatting sqref="F280">
    <cfRule type="cellIs" dxfId="2" priority="1089" stopIfTrue="1" operator="lessThan">
      <formula>0</formula>
    </cfRule>
  </conditionalFormatting>
  <conditionalFormatting sqref="F281">
    <cfRule type="cellIs" dxfId="2" priority="1088" stopIfTrue="1" operator="lessThan">
      <formula>0</formula>
    </cfRule>
  </conditionalFormatting>
  <conditionalFormatting sqref="F282">
    <cfRule type="cellIs" dxfId="2" priority="1087" stopIfTrue="1" operator="lessThan">
      <formula>0</formula>
    </cfRule>
  </conditionalFormatting>
  <conditionalFormatting sqref="F283">
    <cfRule type="cellIs" dxfId="2" priority="1086" stopIfTrue="1" operator="lessThan">
      <formula>0</formula>
    </cfRule>
  </conditionalFormatting>
  <conditionalFormatting sqref="F284">
    <cfRule type="cellIs" dxfId="2" priority="1085" stopIfTrue="1" operator="lessThan">
      <formula>0</formula>
    </cfRule>
  </conditionalFormatting>
  <conditionalFormatting sqref="F285">
    <cfRule type="cellIs" dxfId="2" priority="1084" stopIfTrue="1" operator="lessThan">
      <formula>0</formula>
    </cfRule>
  </conditionalFormatting>
  <conditionalFormatting sqref="F286">
    <cfRule type="cellIs" dxfId="2" priority="1083" stopIfTrue="1" operator="lessThan">
      <formula>0</formula>
    </cfRule>
  </conditionalFormatting>
  <conditionalFormatting sqref="F287">
    <cfRule type="cellIs" dxfId="2" priority="1082" stopIfTrue="1" operator="lessThan">
      <formula>0</formula>
    </cfRule>
  </conditionalFormatting>
  <conditionalFormatting sqref="F288">
    <cfRule type="cellIs" dxfId="2" priority="1081" stopIfTrue="1" operator="lessThan">
      <formula>0</formula>
    </cfRule>
  </conditionalFormatting>
  <conditionalFormatting sqref="F289">
    <cfRule type="cellIs" dxfId="2" priority="1080" stopIfTrue="1" operator="lessThan">
      <formula>0</formula>
    </cfRule>
  </conditionalFormatting>
  <conditionalFormatting sqref="F290">
    <cfRule type="cellIs" dxfId="2" priority="1079" stopIfTrue="1" operator="lessThan">
      <formula>0</formula>
    </cfRule>
  </conditionalFormatting>
  <conditionalFormatting sqref="F291">
    <cfRule type="cellIs" dxfId="2" priority="1078" stopIfTrue="1" operator="lessThan">
      <formula>0</formula>
    </cfRule>
  </conditionalFormatting>
  <conditionalFormatting sqref="F292">
    <cfRule type="cellIs" dxfId="2" priority="1077" stopIfTrue="1" operator="lessThan">
      <formula>0</formula>
    </cfRule>
  </conditionalFormatting>
  <conditionalFormatting sqref="F293">
    <cfRule type="cellIs" dxfId="2" priority="1076" stopIfTrue="1" operator="lessThan">
      <formula>0</formula>
    </cfRule>
  </conditionalFormatting>
  <conditionalFormatting sqref="F294">
    <cfRule type="cellIs" dxfId="2" priority="1075" stopIfTrue="1" operator="lessThan">
      <formula>0</formula>
    </cfRule>
  </conditionalFormatting>
  <conditionalFormatting sqref="F295">
    <cfRule type="cellIs" dxfId="2" priority="1074" stopIfTrue="1" operator="lessThan">
      <formula>0</formula>
    </cfRule>
  </conditionalFormatting>
  <conditionalFormatting sqref="F296">
    <cfRule type="cellIs" dxfId="2" priority="1073" stopIfTrue="1" operator="lessThan">
      <formula>0</formula>
    </cfRule>
  </conditionalFormatting>
  <conditionalFormatting sqref="F297">
    <cfRule type="cellIs" dxfId="2" priority="1072" stopIfTrue="1" operator="lessThan">
      <formula>0</formula>
    </cfRule>
  </conditionalFormatting>
  <conditionalFormatting sqref="F298">
    <cfRule type="cellIs" dxfId="2" priority="1071" stopIfTrue="1" operator="lessThan">
      <formula>0</formula>
    </cfRule>
  </conditionalFormatting>
  <conditionalFormatting sqref="F299">
    <cfRule type="cellIs" dxfId="2" priority="1070" stopIfTrue="1" operator="lessThan">
      <formula>0</formula>
    </cfRule>
  </conditionalFormatting>
  <conditionalFormatting sqref="F300">
    <cfRule type="cellIs" dxfId="2" priority="1069" stopIfTrue="1" operator="lessThan">
      <formula>0</formula>
    </cfRule>
  </conditionalFormatting>
  <conditionalFormatting sqref="F301">
    <cfRule type="cellIs" dxfId="2" priority="1068" stopIfTrue="1" operator="lessThan">
      <formula>0</formula>
    </cfRule>
  </conditionalFormatting>
  <conditionalFormatting sqref="F302">
    <cfRule type="cellIs" dxfId="2" priority="1067" stopIfTrue="1" operator="lessThan">
      <formula>0</formula>
    </cfRule>
  </conditionalFormatting>
  <conditionalFormatting sqref="F303">
    <cfRule type="cellIs" dxfId="2" priority="1066" stopIfTrue="1" operator="lessThan">
      <formula>0</formula>
    </cfRule>
  </conditionalFormatting>
  <conditionalFormatting sqref="F304">
    <cfRule type="cellIs" dxfId="2" priority="1065" stopIfTrue="1" operator="lessThan">
      <formula>0</formula>
    </cfRule>
  </conditionalFormatting>
  <conditionalFormatting sqref="F305">
    <cfRule type="cellIs" dxfId="2" priority="1064" stopIfTrue="1" operator="lessThan">
      <formula>0</formula>
    </cfRule>
  </conditionalFormatting>
  <conditionalFormatting sqref="F306">
    <cfRule type="cellIs" dxfId="2" priority="1063" stopIfTrue="1" operator="lessThan">
      <formula>0</formula>
    </cfRule>
  </conditionalFormatting>
  <conditionalFormatting sqref="F307">
    <cfRule type="cellIs" dxfId="2" priority="1062" stopIfTrue="1" operator="lessThan">
      <formula>0</formula>
    </cfRule>
  </conditionalFormatting>
  <conditionalFormatting sqref="F308">
    <cfRule type="cellIs" dxfId="2" priority="1061" stopIfTrue="1" operator="lessThan">
      <formula>0</formula>
    </cfRule>
  </conditionalFormatting>
  <conditionalFormatting sqref="F309">
    <cfRule type="cellIs" dxfId="2" priority="1060" stopIfTrue="1" operator="lessThan">
      <formula>0</formula>
    </cfRule>
  </conditionalFormatting>
  <conditionalFormatting sqref="F310">
    <cfRule type="cellIs" dxfId="2" priority="1059" stopIfTrue="1" operator="lessThan">
      <formula>0</formula>
    </cfRule>
  </conditionalFormatting>
  <conditionalFormatting sqref="F311">
    <cfRule type="cellIs" dxfId="2" priority="1058" stopIfTrue="1" operator="lessThan">
      <formula>0</formula>
    </cfRule>
  </conditionalFormatting>
  <conditionalFormatting sqref="F312">
    <cfRule type="cellIs" dxfId="2" priority="1057" stopIfTrue="1" operator="lessThan">
      <formula>0</formula>
    </cfRule>
  </conditionalFormatting>
  <conditionalFormatting sqref="F313">
    <cfRule type="cellIs" dxfId="2" priority="1056" stopIfTrue="1" operator="lessThan">
      <formula>0</formula>
    </cfRule>
  </conditionalFormatting>
  <conditionalFormatting sqref="F314">
    <cfRule type="cellIs" dxfId="2" priority="1055" stopIfTrue="1" operator="lessThan">
      <formula>0</formula>
    </cfRule>
  </conditionalFormatting>
  <conditionalFormatting sqref="F315">
    <cfRule type="cellIs" dxfId="2" priority="1054" stopIfTrue="1" operator="lessThan">
      <formula>0</formula>
    </cfRule>
  </conditionalFormatting>
  <conditionalFormatting sqref="F316">
    <cfRule type="cellIs" dxfId="2" priority="1053" stopIfTrue="1" operator="lessThan">
      <formula>0</formula>
    </cfRule>
  </conditionalFormatting>
  <conditionalFormatting sqref="F317">
    <cfRule type="cellIs" dxfId="2" priority="1052" stopIfTrue="1" operator="lessThan">
      <formula>0</formula>
    </cfRule>
  </conditionalFormatting>
  <conditionalFormatting sqref="F318">
    <cfRule type="cellIs" dxfId="2" priority="1051" stopIfTrue="1" operator="lessThan">
      <formula>0</formula>
    </cfRule>
  </conditionalFormatting>
  <conditionalFormatting sqref="F319">
    <cfRule type="cellIs" dxfId="2" priority="1050" stopIfTrue="1" operator="lessThan">
      <formula>0</formula>
    </cfRule>
  </conditionalFormatting>
  <conditionalFormatting sqref="F320">
    <cfRule type="cellIs" dxfId="2" priority="1049" stopIfTrue="1" operator="lessThan">
      <formula>0</formula>
    </cfRule>
  </conditionalFormatting>
  <conditionalFormatting sqref="F321">
    <cfRule type="cellIs" dxfId="2" priority="1048" stopIfTrue="1" operator="lessThan">
      <formula>0</formula>
    </cfRule>
  </conditionalFormatting>
  <conditionalFormatting sqref="F322">
    <cfRule type="cellIs" dxfId="2" priority="1047" stopIfTrue="1" operator="lessThan">
      <formula>0</formula>
    </cfRule>
  </conditionalFormatting>
  <conditionalFormatting sqref="F323">
    <cfRule type="cellIs" dxfId="2" priority="1046" stopIfTrue="1" operator="lessThan">
      <formula>0</formula>
    </cfRule>
  </conditionalFormatting>
  <conditionalFormatting sqref="F324">
    <cfRule type="cellIs" dxfId="2" priority="1045" stopIfTrue="1" operator="lessThan">
      <formula>0</formula>
    </cfRule>
  </conditionalFormatting>
  <conditionalFormatting sqref="F325">
    <cfRule type="cellIs" dxfId="2" priority="1044" stopIfTrue="1" operator="lessThan">
      <formula>0</formula>
    </cfRule>
  </conditionalFormatting>
  <conditionalFormatting sqref="F326">
    <cfRule type="cellIs" dxfId="2" priority="1043" stopIfTrue="1" operator="lessThan">
      <formula>0</formula>
    </cfRule>
  </conditionalFormatting>
  <conditionalFormatting sqref="F327">
    <cfRule type="cellIs" dxfId="2" priority="1042" stopIfTrue="1" operator="lessThan">
      <formula>0</formula>
    </cfRule>
  </conditionalFormatting>
  <conditionalFormatting sqref="F328">
    <cfRule type="cellIs" dxfId="2" priority="1041" stopIfTrue="1" operator="lessThan">
      <formula>0</formula>
    </cfRule>
  </conditionalFormatting>
  <conditionalFormatting sqref="F329">
    <cfRule type="cellIs" dxfId="2" priority="1040" stopIfTrue="1" operator="lessThan">
      <formula>0</formula>
    </cfRule>
  </conditionalFormatting>
  <conditionalFormatting sqref="F330">
    <cfRule type="cellIs" dxfId="2" priority="1039" stopIfTrue="1" operator="lessThan">
      <formula>0</formula>
    </cfRule>
  </conditionalFormatting>
  <conditionalFormatting sqref="F331">
    <cfRule type="cellIs" dxfId="2" priority="1038" stopIfTrue="1" operator="lessThan">
      <formula>0</formula>
    </cfRule>
  </conditionalFormatting>
  <conditionalFormatting sqref="F332">
    <cfRule type="cellIs" dxfId="2" priority="1037" stopIfTrue="1" operator="lessThan">
      <formula>0</formula>
    </cfRule>
  </conditionalFormatting>
  <conditionalFormatting sqref="F333">
    <cfRule type="cellIs" dxfId="2" priority="1036" stopIfTrue="1" operator="lessThan">
      <formula>0</formula>
    </cfRule>
  </conditionalFormatting>
  <conditionalFormatting sqref="F334">
    <cfRule type="cellIs" dxfId="2" priority="1035" stopIfTrue="1" operator="lessThan">
      <formula>0</formula>
    </cfRule>
  </conditionalFormatting>
  <conditionalFormatting sqref="F335">
    <cfRule type="cellIs" dxfId="2" priority="1034" stopIfTrue="1" operator="lessThan">
      <formula>0</formula>
    </cfRule>
  </conditionalFormatting>
  <conditionalFormatting sqref="F336">
    <cfRule type="cellIs" dxfId="2" priority="1033" stopIfTrue="1" operator="lessThan">
      <formula>0</formula>
    </cfRule>
  </conditionalFormatting>
  <conditionalFormatting sqref="F337">
    <cfRule type="cellIs" dxfId="2" priority="1032" stopIfTrue="1" operator="lessThan">
      <formula>0</formula>
    </cfRule>
  </conditionalFormatting>
  <conditionalFormatting sqref="F338">
    <cfRule type="cellIs" dxfId="2" priority="1031" stopIfTrue="1" operator="lessThan">
      <formula>0</formula>
    </cfRule>
  </conditionalFormatting>
  <conditionalFormatting sqref="F339">
    <cfRule type="cellIs" dxfId="2" priority="1030" stopIfTrue="1" operator="lessThan">
      <formula>0</formula>
    </cfRule>
  </conditionalFormatting>
  <conditionalFormatting sqref="F340">
    <cfRule type="cellIs" dxfId="2" priority="1029" stopIfTrue="1" operator="lessThan">
      <formula>0</formula>
    </cfRule>
  </conditionalFormatting>
  <conditionalFormatting sqref="F341">
    <cfRule type="cellIs" dxfId="2" priority="1028" stopIfTrue="1" operator="lessThan">
      <formula>0</formula>
    </cfRule>
  </conditionalFormatting>
  <conditionalFormatting sqref="F342">
    <cfRule type="cellIs" dxfId="2" priority="1027" stopIfTrue="1" operator="lessThan">
      <formula>0</formula>
    </cfRule>
  </conditionalFormatting>
  <conditionalFormatting sqref="F343">
    <cfRule type="cellIs" dxfId="2" priority="1026" stopIfTrue="1" operator="lessThan">
      <formula>0</formula>
    </cfRule>
  </conditionalFormatting>
  <conditionalFormatting sqref="F344">
    <cfRule type="cellIs" dxfId="2" priority="1025" stopIfTrue="1" operator="lessThan">
      <formula>0</formula>
    </cfRule>
  </conditionalFormatting>
  <conditionalFormatting sqref="F345">
    <cfRule type="cellIs" dxfId="2" priority="1024" stopIfTrue="1" operator="lessThan">
      <formula>0</formula>
    </cfRule>
  </conditionalFormatting>
  <conditionalFormatting sqref="F346">
    <cfRule type="cellIs" dxfId="2" priority="1023" stopIfTrue="1" operator="lessThan">
      <formula>0</formula>
    </cfRule>
  </conditionalFormatting>
  <conditionalFormatting sqref="F347">
    <cfRule type="cellIs" dxfId="2" priority="1022" stopIfTrue="1" operator="lessThan">
      <formula>0</formula>
    </cfRule>
  </conditionalFormatting>
  <conditionalFormatting sqref="F348">
    <cfRule type="cellIs" dxfId="2" priority="1021" stopIfTrue="1" operator="lessThan">
      <formula>0</formula>
    </cfRule>
  </conditionalFormatting>
  <conditionalFormatting sqref="F349">
    <cfRule type="cellIs" dxfId="2" priority="1020" stopIfTrue="1" operator="lessThan">
      <formula>0</formula>
    </cfRule>
  </conditionalFormatting>
  <conditionalFormatting sqref="F350">
    <cfRule type="cellIs" dxfId="2" priority="1019" stopIfTrue="1" operator="lessThan">
      <formula>0</formula>
    </cfRule>
  </conditionalFormatting>
  <conditionalFormatting sqref="F351">
    <cfRule type="cellIs" dxfId="2" priority="1018" stopIfTrue="1" operator="lessThan">
      <formula>0</formula>
    </cfRule>
  </conditionalFormatting>
  <conditionalFormatting sqref="F352">
    <cfRule type="cellIs" dxfId="2" priority="1017" stopIfTrue="1" operator="lessThan">
      <formula>0</formula>
    </cfRule>
  </conditionalFormatting>
  <conditionalFormatting sqref="F353">
    <cfRule type="cellIs" dxfId="2" priority="1016" stopIfTrue="1" operator="lessThan">
      <formula>0</formula>
    </cfRule>
  </conditionalFormatting>
  <conditionalFormatting sqref="F354">
    <cfRule type="cellIs" dxfId="2" priority="1015" stopIfTrue="1" operator="lessThan">
      <formula>0</formula>
    </cfRule>
  </conditionalFormatting>
  <conditionalFormatting sqref="F355">
    <cfRule type="cellIs" dxfId="2" priority="1014" stopIfTrue="1" operator="lessThan">
      <formula>0</formula>
    </cfRule>
  </conditionalFormatting>
  <conditionalFormatting sqref="F356">
    <cfRule type="cellIs" dxfId="2" priority="1013" stopIfTrue="1" operator="lessThan">
      <formula>0</formula>
    </cfRule>
  </conditionalFormatting>
  <conditionalFormatting sqref="F357">
    <cfRule type="cellIs" dxfId="2" priority="1012" stopIfTrue="1" operator="lessThan">
      <formula>0</formula>
    </cfRule>
  </conditionalFormatting>
  <conditionalFormatting sqref="F358">
    <cfRule type="cellIs" dxfId="2" priority="1011" stopIfTrue="1" operator="lessThan">
      <formula>0</formula>
    </cfRule>
  </conditionalFormatting>
  <conditionalFormatting sqref="F359">
    <cfRule type="cellIs" dxfId="2" priority="1010" stopIfTrue="1" operator="lessThan">
      <formula>0</formula>
    </cfRule>
  </conditionalFormatting>
  <conditionalFormatting sqref="F360">
    <cfRule type="cellIs" dxfId="2" priority="1009" stopIfTrue="1" operator="lessThan">
      <formula>0</formula>
    </cfRule>
  </conditionalFormatting>
  <conditionalFormatting sqref="F361">
    <cfRule type="cellIs" dxfId="2" priority="1008" stopIfTrue="1" operator="lessThan">
      <formula>0</formula>
    </cfRule>
  </conditionalFormatting>
  <conditionalFormatting sqref="F362">
    <cfRule type="cellIs" dxfId="2" priority="1007" stopIfTrue="1" operator="lessThan">
      <formula>0</formula>
    </cfRule>
  </conditionalFormatting>
  <conditionalFormatting sqref="F363">
    <cfRule type="cellIs" dxfId="2" priority="1006" stopIfTrue="1" operator="lessThan">
      <formula>0</formula>
    </cfRule>
  </conditionalFormatting>
  <conditionalFormatting sqref="F364">
    <cfRule type="cellIs" dxfId="2" priority="1005" stopIfTrue="1" operator="lessThan">
      <formula>0</formula>
    </cfRule>
  </conditionalFormatting>
  <conditionalFormatting sqref="F365">
    <cfRule type="cellIs" dxfId="2" priority="1004" stopIfTrue="1" operator="lessThan">
      <formula>0</formula>
    </cfRule>
  </conditionalFormatting>
  <conditionalFormatting sqref="F366">
    <cfRule type="cellIs" dxfId="2" priority="1003" stopIfTrue="1" operator="lessThan">
      <formula>0</formula>
    </cfRule>
  </conditionalFormatting>
  <conditionalFormatting sqref="F367">
    <cfRule type="cellIs" dxfId="2" priority="1002" stopIfTrue="1" operator="lessThan">
      <formula>0</formula>
    </cfRule>
  </conditionalFormatting>
  <conditionalFormatting sqref="F368">
    <cfRule type="cellIs" dxfId="2" priority="1001" stopIfTrue="1" operator="lessThan">
      <formula>0</formula>
    </cfRule>
  </conditionalFormatting>
  <conditionalFormatting sqref="F369">
    <cfRule type="cellIs" dxfId="2" priority="1000" stopIfTrue="1" operator="lessThan">
      <formula>0</formula>
    </cfRule>
  </conditionalFormatting>
  <conditionalFormatting sqref="F370">
    <cfRule type="cellIs" dxfId="2" priority="999" stopIfTrue="1" operator="lessThan">
      <formula>0</formula>
    </cfRule>
  </conditionalFormatting>
  <conditionalFormatting sqref="F371">
    <cfRule type="cellIs" dxfId="2" priority="998" stopIfTrue="1" operator="lessThan">
      <formula>0</formula>
    </cfRule>
  </conditionalFormatting>
  <conditionalFormatting sqref="F372">
    <cfRule type="cellIs" dxfId="2" priority="997" stopIfTrue="1" operator="lessThan">
      <formula>0</formula>
    </cfRule>
  </conditionalFormatting>
  <conditionalFormatting sqref="F373">
    <cfRule type="cellIs" dxfId="2" priority="996" stopIfTrue="1" operator="lessThan">
      <formula>0</formula>
    </cfRule>
  </conditionalFormatting>
  <conditionalFormatting sqref="F374">
    <cfRule type="cellIs" dxfId="2" priority="995" stopIfTrue="1" operator="lessThan">
      <formula>0</formula>
    </cfRule>
  </conditionalFormatting>
  <conditionalFormatting sqref="F375">
    <cfRule type="cellIs" dxfId="2" priority="994" stopIfTrue="1" operator="lessThan">
      <formula>0</formula>
    </cfRule>
  </conditionalFormatting>
  <conditionalFormatting sqref="F376">
    <cfRule type="cellIs" dxfId="2" priority="993" stopIfTrue="1" operator="lessThan">
      <formula>0</formula>
    </cfRule>
  </conditionalFormatting>
  <conditionalFormatting sqref="F377">
    <cfRule type="cellIs" dxfId="2" priority="992" stopIfTrue="1" operator="lessThan">
      <formula>0</formula>
    </cfRule>
  </conditionalFormatting>
  <conditionalFormatting sqref="F378">
    <cfRule type="cellIs" dxfId="2" priority="991" stopIfTrue="1" operator="lessThan">
      <formula>0</formula>
    </cfRule>
  </conditionalFormatting>
  <conditionalFormatting sqref="F379">
    <cfRule type="cellIs" dxfId="2" priority="990" stopIfTrue="1" operator="lessThan">
      <formula>0</formula>
    </cfRule>
  </conditionalFormatting>
  <conditionalFormatting sqref="F380">
    <cfRule type="cellIs" dxfId="2" priority="989" stopIfTrue="1" operator="lessThan">
      <formula>0</formula>
    </cfRule>
  </conditionalFormatting>
  <conditionalFormatting sqref="F381">
    <cfRule type="cellIs" dxfId="2" priority="988" stopIfTrue="1" operator="lessThan">
      <formula>0</formula>
    </cfRule>
  </conditionalFormatting>
  <conditionalFormatting sqref="F382">
    <cfRule type="cellIs" dxfId="2" priority="987" stopIfTrue="1" operator="lessThan">
      <formula>0</formula>
    </cfRule>
  </conditionalFormatting>
  <conditionalFormatting sqref="F383">
    <cfRule type="cellIs" dxfId="2" priority="986" stopIfTrue="1" operator="lessThan">
      <formula>0</formula>
    </cfRule>
  </conditionalFormatting>
  <conditionalFormatting sqref="F384">
    <cfRule type="cellIs" dxfId="2" priority="985" stopIfTrue="1" operator="lessThan">
      <formula>0</formula>
    </cfRule>
  </conditionalFormatting>
  <conditionalFormatting sqref="F385">
    <cfRule type="cellIs" dxfId="2" priority="984" stopIfTrue="1" operator="lessThan">
      <formula>0</formula>
    </cfRule>
  </conditionalFormatting>
  <conditionalFormatting sqref="F386">
    <cfRule type="cellIs" dxfId="2" priority="983" stopIfTrue="1" operator="lessThan">
      <formula>0</formula>
    </cfRule>
  </conditionalFormatting>
  <conditionalFormatting sqref="F387">
    <cfRule type="cellIs" dxfId="2" priority="982" stopIfTrue="1" operator="lessThan">
      <formula>0</formula>
    </cfRule>
  </conditionalFormatting>
  <conditionalFormatting sqref="F388">
    <cfRule type="cellIs" dxfId="2" priority="981" stopIfTrue="1" operator="lessThan">
      <formula>0</formula>
    </cfRule>
  </conditionalFormatting>
  <conditionalFormatting sqref="F389">
    <cfRule type="cellIs" dxfId="2" priority="980" stopIfTrue="1" operator="lessThan">
      <formula>0</formula>
    </cfRule>
  </conditionalFormatting>
  <conditionalFormatting sqref="F390">
    <cfRule type="cellIs" dxfId="2" priority="979" stopIfTrue="1" operator="lessThan">
      <formula>0</formula>
    </cfRule>
  </conditionalFormatting>
  <conditionalFormatting sqref="F391">
    <cfRule type="cellIs" dxfId="2" priority="978" stopIfTrue="1" operator="lessThan">
      <formula>0</formula>
    </cfRule>
  </conditionalFormatting>
  <conditionalFormatting sqref="F392">
    <cfRule type="cellIs" dxfId="2" priority="977" stopIfTrue="1" operator="lessThan">
      <formula>0</formula>
    </cfRule>
  </conditionalFormatting>
  <conditionalFormatting sqref="F393">
    <cfRule type="cellIs" dxfId="2" priority="976" stopIfTrue="1" operator="lessThan">
      <formula>0</formula>
    </cfRule>
  </conditionalFormatting>
  <conditionalFormatting sqref="F394">
    <cfRule type="cellIs" dxfId="2" priority="975" stopIfTrue="1" operator="lessThan">
      <formula>0</formula>
    </cfRule>
  </conditionalFormatting>
  <conditionalFormatting sqref="F395">
    <cfRule type="cellIs" dxfId="2" priority="974" stopIfTrue="1" operator="lessThan">
      <formula>0</formula>
    </cfRule>
  </conditionalFormatting>
  <conditionalFormatting sqref="F396">
    <cfRule type="cellIs" dxfId="2" priority="973" stopIfTrue="1" operator="lessThan">
      <formula>0</formula>
    </cfRule>
  </conditionalFormatting>
  <conditionalFormatting sqref="F397">
    <cfRule type="cellIs" dxfId="2" priority="972" stopIfTrue="1" operator="lessThan">
      <formula>0</formula>
    </cfRule>
  </conditionalFormatting>
  <conditionalFormatting sqref="F398">
    <cfRule type="cellIs" dxfId="2" priority="971" stopIfTrue="1" operator="lessThan">
      <formula>0</formula>
    </cfRule>
  </conditionalFormatting>
  <conditionalFormatting sqref="F399">
    <cfRule type="cellIs" dxfId="2" priority="970" stopIfTrue="1" operator="lessThan">
      <formula>0</formula>
    </cfRule>
  </conditionalFormatting>
  <conditionalFormatting sqref="F400">
    <cfRule type="cellIs" dxfId="2" priority="969" stopIfTrue="1" operator="lessThan">
      <formula>0</formula>
    </cfRule>
  </conditionalFormatting>
  <conditionalFormatting sqref="F401">
    <cfRule type="cellIs" dxfId="2" priority="968" stopIfTrue="1" operator="lessThan">
      <formula>0</formula>
    </cfRule>
  </conditionalFormatting>
  <conditionalFormatting sqref="F402">
    <cfRule type="cellIs" dxfId="2" priority="967" stopIfTrue="1" operator="lessThan">
      <formula>0</formula>
    </cfRule>
  </conditionalFormatting>
  <conditionalFormatting sqref="F403">
    <cfRule type="cellIs" dxfId="2" priority="966" stopIfTrue="1" operator="lessThan">
      <formula>0</formula>
    </cfRule>
  </conditionalFormatting>
  <conditionalFormatting sqref="F404">
    <cfRule type="cellIs" dxfId="2" priority="965" stopIfTrue="1" operator="lessThan">
      <formula>0</formula>
    </cfRule>
  </conditionalFormatting>
  <conditionalFormatting sqref="F405">
    <cfRule type="cellIs" dxfId="2" priority="964" stopIfTrue="1" operator="lessThan">
      <formula>0</formula>
    </cfRule>
  </conditionalFormatting>
  <conditionalFormatting sqref="F406">
    <cfRule type="cellIs" dxfId="2" priority="963" stopIfTrue="1" operator="lessThan">
      <formula>0</formula>
    </cfRule>
  </conditionalFormatting>
  <conditionalFormatting sqref="F407">
    <cfRule type="cellIs" dxfId="2" priority="962" stopIfTrue="1" operator="lessThan">
      <formula>0</formula>
    </cfRule>
  </conditionalFormatting>
  <conditionalFormatting sqref="F408">
    <cfRule type="cellIs" dxfId="2" priority="961" stopIfTrue="1" operator="lessThan">
      <formula>0</formula>
    </cfRule>
  </conditionalFormatting>
  <conditionalFormatting sqref="F409">
    <cfRule type="cellIs" dxfId="2" priority="960" stopIfTrue="1" operator="lessThan">
      <formula>0</formula>
    </cfRule>
  </conditionalFormatting>
  <conditionalFormatting sqref="F410">
    <cfRule type="cellIs" dxfId="2" priority="959" stopIfTrue="1" operator="lessThan">
      <formula>0</formula>
    </cfRule>
  </conditionalFormatting>
  <conditionalFormatting sqref="F411">
    <cfRule type="cellIs" dxfId="2" priority="958" stopIfTrue="1" operator="lessThan">
      <formula>0</formula>
    </cfRule>
  </conditionalFormatting>
  <conditionalFormatting sqref="F412">
    <cfRule type="cellIs" dxfId="2" priority="957" stopIfTrue="1" operator="lessThan">
      <formula>0</formula>
    </cfRule>
  </conditionalFormatting>
  <conditionalFormatting sqref="F413">
    <cfRule type="cellIs" dxfId="2" priority="956" stopIfTrue="1" operator="lessThan">
      <formula>0</formula>
    </cfRule>
  </conditionalFormatting>
  <conditionalFormatting sqref="F414">
    <cfRule type="cellIs" dxfId="2" priority="955" stopIfTrue="1" operator="lessThan">
      <formula>0</formula>
    </cfRule>
  </conditionalFormatting>
  <conditionalFormatting sqref="F415">
    <cfRule type="cellIs" dxfId="2" priority="954" stopIfTrue="1" operator="lessThan">
      <formula>0</formula>
    </cfRule>
  </conditionalFormatting>
  <conditionalFormatting sqref="F416">
    <cfRule type="cellIs" dxfId="2" priority="953" stopIfTrue="1" operator="lessThan">
      <formula>0</formula>
    </cfRule>
  </conditionalFormatting>
  <conditionalFormatting sqref="F417">
    <cfRule type="cellIs" dxfId="2" priority="952" stopIfTrue="1" operator="lessThan">
      <formula>0</formula>
    </cfRule>
  </conditionalFormatting>
  <conditionalFormatting sqref="F418">
    <cfRule type="cellIs" dxfId="2" priority="951" stopIfTrue="1" operator="lessThan">
      <formula>0</formula>
    </cfRule>
  </conditionalFormatting>
  <conditionalFormatting sqref="F419">
    <cfRule type="cellIs" dxfId="2" priority="950" stopIfTrue="1" operator="lessThan">
      <formula>0</formula>
    </cfRule>
  </conditionalFormatting>
  <conditionalFormatting sqref="F420">
    <cfRule type="cellIs" dxfId="2" priority="949" stopIfTrue="1" operator="lessThan">
      <formula>0</formula>
    </cfRule>
  </conditionalFormatting>
  <conditionalFormatting sqref="F421">
    <cfRule type="cellIs" dxfId="2" priority="948" stopIfTrue="1" operator="lessThan">
      <formula>0</formula>
    </cfRule>
  </conditionalFormatting>
  <conditionalFormatting sqref="F422">
    <cfRule type="cellIs" dxfId="2" priority="947" stopIfTrue="1" operator="lessThan">
      <formula>0</formula>
    </cfRule>
  </conditionalFormatting>
  <conditionalFormatting sqref="F423">
    <cfRule type="cellIs" dxfId="2" priority="946" stopIfTrue="1" operator="lessThan">
      <formula>0</formula>
    </cfRule>
  </conditionalFormatting>
  <conditionalFormatting sqref="F424">
    <cfRule type="cellIs" dxfId="2" priority="945" stopIfTrue="1" operator="lessThan">
      <formula>0</formula>
    </cfRule>
  </conditionalFormatting>
  <conditionalFormatting sqref="F425">
    <cfRule type="cellIs" dxfId="2" priority="944" stopIfTrue="1" operator="lessThan">
      <formula>0</formula>
    </cfRule>
  </conditionalFormatting>
  <conditionalFormatting sqref="F426">
    <cfRule type="cellIs" dxfId="2" priority="943" stopIfTrue="1" operator="lessThan">
      <formula>0</formula>
    </cfRule>
  </conditionalFormatting>
  <conditionalFormatting sqref="F427">
    <cfRule type="cellIs" dxfId="2" priority="942" stopIfTrue="1" operator="lessThan">
      <formula>0</formula>
    </cfRule>
  </conditionalFormatting>
  <conditionalFormatting sqref="F428">
    <cfRule type="cellIs" dxfId="2" priority="941" stopIfTrue="1" operator="lessThan">
      <formula>0</formula>
    </cfRule>
  </conditionalFormatting>
  <conditionalFormatting sqref="F429">
    <cfRule type="cellIs" dxfId="2" priority="940" stopIfTrue="1" operator="lessThan">
      <formula>0</formula>
    </cfRule>
  </conditionalFormatting>
  <conditionalFormatting sqref="F430">
    <cfRule type="cellIs" dxfId="2" priority="939" stopIfTrue="1" operator="lessThan">
      <formula>0</formula>
    </cfRule>
  </conditionalFormatting>
  <conditionalFormatting sqref="F431">
    <cfRule type="cellIs" dxfId="2" priority="938" stopIfTrue="1" operator="lessThan">
      <formula>0</formula>
    </cfRule>
  </conditionalFormatting>
  <conditionalFormatting sqref="F432">
    <cfRule type="cellIs" dxfId="2" priority="937" stopIfTrue="1" operator="lessThan">
      <formula>0</formula>
    </cfRule>
  </conditionalFormatting>
  <conditionalFormatting sqref="F433">
    <cfRule type="cellIs" dxfId="2" priority="936" stopIfTrue="1" operator="lessThan">
      <formula>0</formula>
    </cfRule>
  </conditionalFormatting>
  <conditionalFormatting sqref="F434">
    <cfRule type="cellIs" dxfId="2" priority="935" stopIfTrue="1" operator="lessThan">
      <formula>0</formula>
    </cfRule>
  </conditionalFormatting>
  <conditionalFormatting sqref="F435">
    <cfRule type="cellIs" dxfId="2" priority="934" stopIfTrue="1" operator="lessThan">
      <formula>0</formula>
    </cfRule>
  </conditionalFormatting>
  <conditionalFormatting sqref="F436">
    <cfRule type="cellIs" dxfId="2" priority="933" stopIfTrue="1" operator="lessThan">
      <formula>0</formula>
    </cfRule>
  </conditionalFormatting>
  <conditionalFormatting sqref="F437">
    <cfRule type="cellIs" dxfId="2" priority="932" stopIfTrue="1" operator="lessThan">
      <formula>0</formula>
    </cfRule>
  </conditionalFormatting>
  <conditionalFormatting sqref="F438">
    <cfRule type="cellIs" dxfId="2" priority="931" stopIfTrue="1" operator="lessThan">
      <formula>0</formula>
    </cfRule>
  </conditionalFormatting>
  <conditionalFormatting sqref="F439">
    <cfRule type="cellIs" dxfId="2" priority="930" stopIfTrue="1" operator="lessThan">
      <formula>0</formula>
    </cfRule>
  </conditionalFormatting>
  <conditionalFormatting sqref="F440">
    <cfRule type="cellIs" dxfId="2" priority="929" stopIfTrue="1" operator="lessThan">
      <formula>0</formula>
    </cfRule>
  </conditionalFormatting>
  <conditionalFormatting sqref="F441">
    <cfRule type="cellIs" dxfId="2" priority="928" stopIfTrue="1" operator="lessThan">
      <formula>0</formula>
    </cfRule>
  </conditionalFormatting>
  <conditionalFormatting sqref="F442">
    <cfRule type="cellIs" dxfId="2" priority="927" stopIfTrue="1" operator="lessThan">
      <formula>0</formula>
    </cfRule>
  </conditionalFormatting>
  <conditionalFormatting sqref="F443">
    <cfRule type="cellIs" dxfId="2" priority="926" stopIfTrue="1" operator="lessThan">
      <formula>0</formula>
    </cfRule>
  </conditionalFormatting>
  <conditionalFormatting sqref="F444">
    <cfRule type="cellIs" dxfId="2" priority="925" stopIfTrue="1" operator="lessThan">
      <formula>0</formula>
    </cfRule>
  </conditionalFormatting>
  <conditionalFormatting sqref="F445">
    <cfRule type="cellIs" dxfId="2" priority="924" stopIfTrue="1" operator="lessThan">
      <formula>0</formula>
    </cfRule>
  </conditionalFormatting>
  <conditionalFormatting sqref="F446">
    <cfRule type="cellIs" dxfId="2" priority="923" stopIfTrue="1" operator="lessThan">
      <formula>0</formula>
    </cfRule>
  </conditionalFormatting>
  <conditionalFormatting sqref="F447">
    <cfRule type="cellIs" dxfId="2" priority="922" stopIfTrue="1" operator="lessThan">
      <formula>0</formula>
    </cfRule>
  </conditionalFormatting>
  <conditionalFormatting sqref="F448">
    <cfRule type="cellIs" dxfId="2" priority="921" stopIfTrue="1" operator="lessThan">
      <formula>0</formula>
    </cfRule>
  </conditionalFormatting>
  <conditionalFormatting sqref="F449">
    <cfRule type="cellIs" dxfId="2" priority="920" stopIfTrue="1" operator="lessThan">
      <formula>0</formula>
    </cfRule>
  </conditionalFormatting>
  <conditionalFormatting sqref="F450">
    <cfRule type="cellIs" dxfId="2" priority="919" stopIfTrue="1" operator="lessThan">
      <formula>0</formula>
    </cfRule>
  </conditionalFormatting>
  <conditionalFormatting sqref="F451">
    <cfRule type="cellIs" dxfId="2" priority="918" stopIfTrue="1" operator="lessThan">
      <formula>0</formula>
    </cfRule>
  </conditionalFormatting>
  <conditionalFormatting sqref="F452">
    <cfRule type="cellIs" dxfId="2" priority="917" stopIfTrue="1" operator="lessThan">
      <formula>0</formula>
    </cfRule>
  </conditionalFormatting>
  <conditionalFormatting sqref="F453">
    <cfRule type="cellIs" dxfId="2" priority="916" stopIfTrue="1" operator="lessThan">
      <formula>0</formula>
    </cfRule>
  </conditionalFormatting>
  <conditionalFormatting sqref="F454">
    <cfRule type="cellIs" dxfId="2" priority="915" stopIfTrue="1" operator="lessThan">
      <formula>0</formula>
    </cfRule>
  </conditionalFormatting>
  <conditionalFormatting sqref="F455">
    <cfRule type="cellIs" dxfId="2" priority="914" stopIfTrue="1" operator="lessThan">
      <formula>0</formula>
    </cfRule>
  </conditionalFormatting>
  <conditionalFormatting sqref="F456">
    <cfRule type="cellIs" dxfId="2" priority="913" stopIfTrue="1" operator="lessThan">
      <formula>0</formula>
    </cfRule>
  </conditionalFormatting>
  <conditionalFormatting sqref="F457">
    <cfRule type="cellIs" dxfId="2" priority="912" stopIfTrue="1" operator="lessThan">
      <formula>0</formula>
    </cfRule>
  </conditionalFormatting>
  <conditionalFormatting sqref="F458">
    <cfRule type="cellIs" dxfId="2" priority="911" stopIfTrue="1" operator="lessThan">
      <formula>0</formula>
    </cfRule>
  </conditionalFormatting>
  <conditionalFormatting sqref="F459">
    <cfRule type="cellIs" dxfId="2" priority="910" stopIfTrue="1" operator="lessThan">
      <formula>0</formula>
    </cfRule>
  </conditionalFormatting>
  <conditionalFormatting sqref="F460">
    <cfRule type="cellIs" dxfId="2" priority="909" stopIfTrue="1" operator="lessThan">
      <formula>0</formula>
    </cfRule>
  </conditionalFormatting>
  <conditionalFormatting sqref="F461">
    <cfRule type="cellIs" dxfId="2" priority="908" stopIfTrue="1" operator="lessThan">
      <formula>0</formula>
    </cfRule>
  </conditionalFormatting>
  <conditionalFormatting sqref="F462">
    <cfRule type="cellIs" dxfId="2" priority="907" stopIfTrue="1" operator="lessThan">
      <formula>0</formula>
    </cfRule>
  </conditionalFormatting>
  <conditionalFormatting sqref="F463">
    <cfRule type="cellIs" dxfId="2" priority="906" stopIfTrue="1" operator="lessThan">
      <formula>0</formula>
    </cfRule>
  </conditionalFormatting>
  <conditionalFormatting sqref="F464">
    <cfRule type="cellIs" dxfId="2" priority="905" stopIfTrue="1" operator="lessThan">
      <formula>0</formula>
    </cfRule>
  </conditionalFormatting>
  <conditionalFormatting sqref="F465">
    <cfRule type="cellIs" dxfId="2" priority="904" stopIfTrue="1" operator="lessThan">
      <formula>0</formula>
    </cfRule>
  </conditionalFormatting>
  <conditionalFormatting sqref="F466">
    <cfRule type="cellIs" dxfId="2" priority="903" stopIfTrue="1" operator="lessThan">
      <formula>0</formula>
    </cfRule>
  </conditionalFormatting>
  <conditionalFormatting sqref="F467">
    <cfRule type="cellIs" dxfId="2" priority="902" stopIfTrue="1" operator="lessThan">
      <formula>0</formula>
    </cfRule>
  </conditionalFormatting>
  <conditionalFormatting sqref="F468">
    <cfRule type="cellIs" dxfId="2" priority="901" stopIfTrue="1" operator="lessThan">
      <formula>0</formula>
    </cfRule>
  </conditionalFormatting>
  <conditionalFormatting sqref="F469">
    <cfRule type="cellIs" dxfId="2" priority="900" stopIfTrue="1" operator="lessThan">
      <formula>0</formula>
    </cfRule>
  </conditionalFormatting>
  <conditionalFormatting sqref="F470">
    <cfRule type="cellIs" dxfId="2" priority="899" stopIfTrue="1" operator="lessThan">
      <formula>0</formula>
    </cfRule>
  </conditionalFormatting>
  <conditionalFormatting sqref="F471">
    <cfRule type="cellIs" dxfId="2" priority="898" stopIfTrue="1" operator="lessThan">
      <formula>0</formula>
    </cfRule>
  </conditionalFormatting>
  <conditionalFormatting sqref="F472">
    <cfRule type="cellIs" dxfId="2" priority="897" stopIfTrue="1" operator="lessThan">
      <formula>0</formula>
    </cfRule>
  </conditionalFormatting>
  <conditionalFormatting sqref="F473">
    <cfRule type="cellIs" dxfId="2" priority="896" stopIfTrue="1" operator="lessThan">
      <formula>0</formula>
    </cfRule>
  </conditionalFormatting>
  <conditionalFormatting sqref="F474">
    <cfRule type="cellIs" dxfId="2" priority="895" stopIfTrue="1" operator="lessThan">
      <formula>0</formula>
    </cfRule>
  </conditionalFormatting>
  <conditionalFormatting sqref="F475">
    <cfRule type="cellIs" dxfId="2" priority="894" stopIfTrue="1" operator="lessThan">
      <formula>0</formula>
    </cfRule>
  </conditionalFormatting>
  <conditionalFormatting sqref="F476">
    <cfRule type="cellIs" dxfId="2" priority="893" stopIfTrue="1" operator="lessThan">
      <formula>0</formula>
    </cfRule>
  </conditionalFormatting>
  <conditionalFormatting sqref="F477">
    <cfRule type="cellIs" dxfId="2" priority="892" stopIfTrue="1" operator="lessThan">
      <formula>0</formula>
    </cfRule>
  </conditionalFormatting>
  <conditionalFormatting sqref="F478">
    <cfRule type="cellIs" dxfId="2" priority="891" stopIfTrue="1" operator="lessThan">
      <formula>0</formula>
    </cfRule>
  </conditionalFormatting>
  <conditionalFormatting sqref="F479">
    <cfRule type="cellIs" dxfId="2" priority="890" stopIfTrue="1" operator="lessThan">
      <formula>0</formula>
    </cfRule>
  </conditionalFormatting>
  <conditionalFormatting sqref="F480">
    <cfRule type="cellIs" dxfId="2" priority="889" stopIfTrue="1" operator="lessThan">
      <formula>0</formula>
    </cfRule>
  </conditionalFormatting>
  <conditionalFormatting sqref="F481">
    <cfRule type="cellIs" dxfId="2" priority="888" stopIfTrue="1" operator="lessThan">
      <formula>0</formula>
    </cfRule>
  </conditionalFormatting>
  <conditionalFormatting sqref="F482">
    <cfRule type="cellIs" dxfId="2" priority="887" stopIfTrue="1" operator="lessThan">
      <formula>0</formula>
    </cfRule>
  </conditionalFormatting>
  <conditionalFormatting sqref="F483">
    <cfRule type="cellIs" dxfId="2" priority="886" stopIfTrue="1" operator="lessThan">
      <formula>0</formula>
    </cfRule>
  </conditionalFormatting>
  <conditionalFormatting sqref="F484">
    <cfRule type="cellIs" dxfId="2" priority="885" stopIfTrue="1" operator="lessThan">
      <formula>0</formula>
    </cfRule>
  </conditionalFormatting>
  <conditionalFormatting sqref="F485">
    <cfRule type="cellIs" dxfId="2" priority="884" stopIfTrue="1" operator="lessThan">
      <formula>0</formula>
    </cfRule>
  </conditionalFormatting>
  <conditionalFormatting sqref="F486">
    <cfRule type="cellIs" dxfId="2" priority="883" stopIfTrue="1" operator="lessThan">
      <formula>0</formula>
    </cfRule>
  </conditionalFormatting>
  <conditionalFormatting sqref="F487">
    <cfRule type="cellIs" dxfId="2" priority="882" stopIfTrue="1" operator="lessThan">
      <formula>0</formula>
    </cfRule>
  </conditionalFormatting>
  <conditionalFormatting sqref="F488">
    <cfRule type="cellIs" dxfId="2" priority="881" stopIfTrue="1" operator="lessThan">
      <formula>0</formula>
    </cfRule>
  </conditionalFormatting>
  <conditionalFormatting sqref="F489">
    <cfRule type="cellIs" dxfId="2" priority="880" stopIfTrue="1" operator="lessThan">
      <formula>0</formula>
    </cfRule>
  </conditionalFormatting>
  <conditionalFormatting sqref="F490">
    <cfRule type="cellIs" dxfId="2" priority="879" stopIfTrue="1" operator="lessThan">
      <formula>0</formula>
    </cfRule>
  </conditionalFormatting>
  <conditionalFormatting sqref="F491">
    <cfRule type="cellIs" dxfId="2" priority="878" stopIfTrue="1" operator="lessThan">
      <formula>0</formula>
    </cfRule>
  </conditionalFormatting>
  <conditionalFormatting sqref="F492">
    <cfRule type="cellIs" dxfId="2" priority="877" stopIfTrue="1" operator="lessThan">
      <formula>0</formula>
    </cfRule>
  </conditionalFormatting>
  <conditionalFormatting sqref="F493">
    <cfRule type="cellIs" dxfId="2" priority="876" stopIfTrue="1" operator="lessThan">
      <formula>0</formula>
    </cfRule>
  </conditionalFormatting>
  <conditionalFormatting sqref="F494">
    <cfRule type="cellIs" dxfId="2" priority="875" stopIfTrue="1" operator="lessThan">
      <formula>0</formula>
    </cfRule>
  </conditionalFormatting>
  <conditionalFormatting sqref="F495">
    <cfRule type="cellIs" dxfId="2" priority="874" stopIfTrue="1" operator="lessThan">
      <formula>0</formula>
    </cfRule>
  </conditionalFormatting>
  <conditionalFormatting sqref="F496">
    <cfRule type="cellIs" dxfId="2" priority="873" stopIfTrue="1" operator="lessThan">
      <formula>0</formula>
    </cfRule>
  </conditionalFormatting>
  <conditionalFormatting sqref="F497">
    <cfRule type="cellIs" dxfId="2" priority="872" stopIfTrue="1" operator="lessThan">
      <formula>0</formula>
    </cfRule>
  </conditionalFormatting>
  <conditionalFormatting sqref="F498">
    <cfRule type="cellIs" dxfId="2" priority="871" stopIfTrue="1" operator="lessThan">
      <formula>0</formula>
    </cfRule>
  </conditionalFormatting>
  <conditionalFormatting sqref="F499">
    <cfRule type="cellIs" dxfId="2" priority="870" stopIfTrue="1" operator="lessThan">
      <formula>0</formula>
    </cfRule>
  </conditionalFormatting>
  <conditionalFormatting sqref="F500">
    <cfRule type="cellIs" dxfId="2" priority="869" stopIfTrue="1" operator="lessThan">
      <formula>0</formula>
    </cfRule>
  </conditionalFormatting>
  <conditionalFormatting sqref="F501">
    <cfRule type="cellIs" dxfId="2" priority="868" stopIfTrue="1" operator="lessThan">
      <formula>0</formula>
    </cfRule>
  </conditionalFormatting>
  <conditionalFormatting sqref="F502">
    <cfRule type="cellIs" dxfId="2" priority="867" stopIfTrue="1" operator="lessThan">
      <formula>0</formula>
    </cfRule>
  </conditionalFormatting>
  <conditionalFormatting sqref="F503">
    <cfRule type="cellIs" dxfId="2" priority="866" stopIfTrue="1" operator="lessThan">
      <formula>0</formula>
    </cfRule>
  </conditionalFormatting>
  <conditionalFormatting sqref="F504">
    <cfRule type="cellIs" dxfId="2" priority="865" stopIfTrue="1" operator="lessThan">
      <formula>0</formula>
    </cfRule>
  </conditionalFormatting>
  <conditionalFormatting sqref="F505">
    <cfRule type="cellIs" dxfId="2" priority="864" stopIfTrue="1" operator="lessThan">
      <formula>0</formula>
    </cfRule>
  </conditionalFormatting>
  <conditionalFormatting sqref="F506">
    <cfRule type="cellIs" dxfId="2" priority="863" stopIfTrue="1" operator="lessThan">
      <formula>0</formula>
    </cfRule>
  </conditionalFormatting>
  <conditionalFormatting sqref="F507">
    <cfRule type="cellIs" dxfId="2" priority="862" stopIfTrue="1" operator="lessThan">
      <formula>0</formula>
    </cfRule>
  </conditionalFormatting>
  <conditionalFormatting sqref="F508">
    <cfRule type="cellIs" dxfId="2" priority="861" stopIfTrue="1" operator="lessThan">
      <formula>0</formula>
    </cfRule>
  </conditionalFormatting>
  <conditionalFormatting sqref="F509">
    <cfRule type="cellIs" dxfId="2" priority="860" stopIfTrue="1" operator="lessThan">
      <formula>0</formula>
    </cfRule>
  </conditionalFormatting>
  <conditionalFormatting sqref="F510">
    <cfRule type="cellIs" dxfId="2" priority="859" stopIfTrue="1" operator="lessThan">
      <formula>0</formula>
    </cfRule>
  </conditionalFormatting>
  <conditionalFormatting sqref="F511">
    <cfRule type="cellIs" dxfId="2" priority="858" stopIfTrue="1" operator="lessThan">
      <formula>0</formula>
    </cfRule>
  </conditionalFormatting>
  <conditionalFormatting sqref="F512">
    <cfRule type="cellIs" dxfId="2" priority="857" stopIfTrue="1" operator="lessThan">
      <formula>0</formula>
    </cfRule>
  </conditionalFormatting>
  <conditionalFormatting sqref="F513">
    <cfRule type="cellIs" dxfId="2" priority="856" stopIfTrue="1" operator="lessThan">
      <formula>0</formula>
    </cfRule>
  </conditionalFormatting>
  <conditionalFormatting sqref="F514">
    <cfRule type="cellIs" dxfId="2" priority="855" stopIfTrue="1" operator="lessThan">
      <formula>0</formula>
    </cfRule>
  </conditionalFormatting>
  <conditionalFormatting sqref="F515">
    <cfRule type="cellIs" dxfId="2" priority="854" stopIfTrue="1" operator="lessThan">
      <formula>0</formula>
    </cfRule>
  </conditionalFormatting>
  <conditionalFormatting sqref="F516">
    <cfRule type="cellIs" dxfId="2" priority="853" stopIfTrue="1" operator="lessThan">
      <formula>0</formula>
    </cfRule>
  </conditionalFormatting>
  <conditionalFormatting sqref="F517">
    <cfRule type="cellIs" dxfId="2" priority="852" stopIfTrue="1" operator="lessThan">
      <formula>0</formula>
    </cfRule>
  </conditionalFormatting>
  <conditionalFormatting sqref="F518">
    <cfRule type="cellIs" dxfId="2" priority="851" stopIfTrue="1" operator="lessThan">
      <formula>0</formula>
    </cfRule>
  </conditionalFormatting>
  <conditionalFormatting sqref="F519">
    <cfRule type="cellIs" dxfId="2" priority="850" stopIfTrue="1" operator="lessThan">
      <formula>0</formula>
    </cfRule>
  </conditionalFormatting>
  <conditionalFormatting sqref="F520">
    <cfRule type="cellIs" dxfId="2" priority="849" stopIfTrue="1" operator="lessThan">
      <formula>0</formula>
    </cfRule>
  </conditionalFormatting>
  <conditionalFormatting sqref="F521">
    <cfRule type="cellIs" dxfId="2" priority="848" stopIfTrue="1" operator="lessThan">
      <formula>0</formula>
    </cfRule>
  </conditionalFormatting>
  <conditionalFormatting sqref="F522">
    <cfRule type="cellIs" dxfId="2" priority="847" stopIfTrue="1" operator="lessThan">
      <formula>0</formula>
    </cfRule>
  </conditionalFormatting>
  <conditionalFormatting sqref="F523">
    <cfRule type="cellIs" dxfId="2" priority="846" stopIfTrue="1" operator="lessThan">
      <formula>0</formula>
    </cfRule>
  </conditionalFormatting>
  <conditionalFormatting sqref="F524">
    <cfRule type="cellIs" dxfId="2" priority="845" stopIfTrue="1" operator="lessThan">
      <formula>0</formula>
    </cfRule>
  </conditionalFormatting>
  <conditionalFormatting sqref="F525">
    <cfRule type="cellIs" dxfId="2" priority="844" stopIfTrue="1" operator="lessThan">
      <formula>0</formula>
    </cfRule>
  </conditionalFormatting>
  <conditionalFormatting sqref="F526">
    <cfRule type="cellIs" dxfId="2" priority="843" stopIfTrue="1" operator="lessThan">
      <formula>0</formula>
    </cfRule>
  </conditionalFormatting>
  <conditionalFormatting sqref="F527">
    <cfRule type="cellIs" dxfId="2" priority="842" stopIfTrue="1" operator="lessThan">
      <formula>0</formula>
    </cfRule>
  </conditionalFormatting>
  <conditionalFormatting sqref="F528">
    <cfRule type="cellIs" dxfId="2" priority="841" stopIfTrue="1" operator="lessThan">
      <formula>0</formula>
    </cfRule>
  </conditionalFormatting>
  <conditionalFormatting sqref="F529">
    <cfRule type="cellIs" dxfId="2" priority="840" stopIfTrue="1" operator="lessThan">
      <formula>0</formula>
    </cfRule>
  </conditionalFormatting>
  <conditionalFormatting sqref="F530">
    <cfRule type="cellIs" dxfId="2" priority="839" stopIfTrue="1" operator="lessThan">
      <formula>0</formula>
    </cfRule>
  </conditionalFormatting>
  <conditionalFormatting sqref="F531">
    <cfRule type="cellIs" dxfId="2" priority="838" stopIfTrue="1" operator="lessThan">
      <formula>0</formula>
    </cfRule>
  </conditionalFormatting>
  <conditionalFormatting sqref="F532">
    <cfRule type="cellIs" dxfId="2" priority="837" stopIfTrue="1" operator="lessThan">
      <formula>0</formula>
    </cfRule>
  </conditionalFormatting>
  <conditionalFormatting sqref="F533">
    <cfRule type="cellIs" dxfId="2" priority="836" stopIfTrue="1" operator="lessThan">
      <formula>0</formula>
    </cfRule>
  </conditionalFormatting>
  <conditionalFormatting sqref="F534">
    <cfRule type="cellIs" dxfId="2" priority="835" stopIfTrue="1" operator="lessThan">
      <formula>0</formula>
    </cfRule>
  </conditionalFormatting>
  <conditionalFormatting sqref="F535">
    <cfRule type="cellIs" dxfId="2" priority="834" stopIfTrue="1" operator="lessThan">
      <formula>0</formula>
    </cfRule>
  </conditionalFormatting>
  <conditionalFormatting sqref="F536">
    <cfRule type="cellIs" dxfId="2" priority="833" stopIfTrue="1" operator="lessThan">
      <formula>0</formula>
    </cfRule>
  </conditionalFormatting>
  <conditionalFormatting sqref="F537">
    <cfRule type="cellIs" dxfId="2" priority="832" stopIfTrue="1" operator="lessThan">
      <formula>0</formula>
    </cfRule>
  </conditionalFormatting>
  <conditionalFormatting sqref="F538">
    <cfRule type="cellIs" dxfId="2" priority="831" stopIfTrue="1" operator="lessThan">
      <formula>0</formula>
    </cfRule>
  </conditionalFormatting>
  <conditionalFormatting sqref="F539">
    <cfRule type="cellIs" dxfId="2" priority="830" stopIfTrue="1" operator="lessThan">
      <formula>0</formula>
    </cfRule>
  </conditionalFormatting>
  <conditionalFormatting sqref="F540">
    <cfRule type="cellIs" dxfId="2" priority="829" stopIfTrue="1" operator="lessThan">
      <formula>0</formula>
    </cfRule>
  </conditionalFormatting>
  <conditionalFormatting sqref="F541">
    <cfRule type="cellIs" dxfId="2" priority="828" stopIfTrue="1" operator="lessThan">
      <formula>0</formula>
    </cfRule>
  </conditionalFormatting>
  <conditionalFormatting sqref="F542">
    <cfRule type="cellIs" dxfId="2" priority="827" stopIfTrue="1" operator="lessThan">
      <formula>0</formula>
    </cfRule>
  </conditionalFormatting>
  <conditionalFormatting sqref="F543">
    <cfRule type="cellIs" dxfId="2" priority="826" stopIfTrue="1" operator="lessThan">
      <formula>0</formula>
    </cfRule>
  </conditionalFormatting>
  <conditionalFormatting sqref="F544">
    <cfRule type="cellIs" dxfId="2" priority="825" stopIfTrue="1" operator="lessThan">
      <formula>0</formula>
    </cfRule>
  </conditionalFormatting>
  <conditionalFormatting sqref="F545">
    <cfRule type="cellIs" dxfId="2" priority="824" stopIfTrue="1" operator="lessThan">
      <formula>0</formula>
    </cfRule>
  </conditionalFormatting>
  <conditionalFormatting sqref="F546">
    <cfRule type="cellIs" dxfId="2" priority="823" stopIfTrue="1" operator="lessThan">
      <formula>0</formula>
    </cfRule>
  </conditionalFormatting>
  <conditionalFormatting sqref="F547">
    <cfRule type="cellIs" dxfId="2" priority="822" stopIfTrue="1" operator="lessThan">
      <formula>0</formula>
    </cfRule>
  </conditionalFormatting>
  <conditionalFormatting sqref="F548">
    <cfRule type="cellIs" dxfId="2" priority="821" stopIfTrue="1" operator="lessThan">
      <formula>0</formula>
    </cfRule>
  </conditionalFormatting>
  <conditionalFormatting sqref="F549">
    <cfRule type="cellIs" dxfId="2" priority="820" stopIfTrue="1" operator="lessThan">
      <formula>0</formula>
    </cfRule>
  </conditionalFormatting>
  <conditionalFormatting sqref="F550">
    <cfRule type="cellIs" dxfId="2" priority="819" stopIfTrue="1" operator="lessThan">
      <formula>0</formula>
    </cfRule>
  </conditionalFormatting>
  <conditionalFormatting sqref="F551">
    <cfRule type="cellIs" dxfId="2" priority="818" stopIfTrue="1" operator="lessThan">
      <formula>0</formula>
    </cfRule>
  </conditionalFormatting>
  <conditionalFormatting sqref="F552">
    <cfRule type="cellIs" dxfId="2" priority="817" stopIfTrue="1" operator="lessThan">
      <formula>0</formula>
    </cfRule>
  </conditionalFormatting>
  <conditionalFormatting sqref="F553">
    <cfRule type="cellIs" dxfId="2" priority="816" stopIfTrue="1" operator="lessThan">
      <formula>0</formula>
    </cfRule>
  </conditionalFormatting>
  <conditionalFormatting sqref="F554">
    <cfRule type="cellIs" dxfId="2" priority="815" stopIfTrue="1" operator="lessThan">
      <formula>0</formula>
    </cfRule>
  </conditionalFormatting>
  <conditionalFormatting sqref="F555">
    <cfRule type="cellIs" dxfId="2" priority="814" stopIfTrue="1" operator="lessThan">
      <formula>0</formula>
    </cfRule>
  </conditionalFormatting>
  <conditionalFormatting sqref="F556">
    <cfRule type="cellIs" dxfId="2" priority="813" stopIfTrue="1" operator="lessThan">
      <formula>0</formula>
    </cfRule>
  </conditionalFormatting>
  <conditionalFormatting sqref="F557">
    <cfRule type="cellIs" dxfId="2" priority="812" stopIfTrue="1" operator="lessThan">
      <formula>0</formula>
    </cfRule>
  </conditionalFormatting>
  <conditionalFormatting sqref="F558">
    <cfRule type="cellIs" dxfId="2" priority="811" stopIfTrue="1" operator="lessThan">
      <formula>0</formula>
    </cfRule>
  </conditionalFormatting>
  <conditionalFormatting sqref="F559">
    <cfRule type="cellIs" dxfId="2" priority="810" stopIfTrue="1" operator="lessThan">
      <formula>0</formula>
    </cfRule>
  </conditionalFormatting>
  <conditionalFormatting sqref="F560">
    <cfRule type="cellIs" dxfId="2" priority="809" stopIfTrue="1" operator="lessThan">
      <formula>0</formula>
    </cfRule>
  </conditionalFormatting>
  <conditionalFormatting sqref="F561">
    <cfRule type="cellIs" dxfId="2" priority="808" stopIfTrue="1" operator="lessThan">
      <formula>0</formula>
    </cfRule>
  </conditionalFormatting>
  <conditionalFormatting sqref="F562">
    <cfRule type="cellIs" dxfId="2" priority="807" stopIfTrue="1" operator="lessThan">
      <formula>0</formula>
    </cfRule>
  </conditionalFormatting>
  <conditionalFormatting sqref="F563">
    <cfRule type="cellIs" dxfId="2" priority="806" stopIfTrue="1" operator="lessThan">
      <formula>0</formula>
    </cfRule>
  </conditionalFormatting>
  <conditionalFormatting sqref="F564">
    <cfRule type="cellIs" dxfId="2" priority="805" stopIfTrue="1" operator="lessThan">
      <formula>0</formula>
    </cfRule>
  </conditionalFormatting>
  <conditionalFormatting sqref="F565">
    <cfRule type="cellIs" dxfId="2" priority="804" stopIfTrue="1" operator="lessThan">
      <formula>0</formula>
    </cfRule>
  </conditionalFormatting>
  <conditionalFormatting sqref="F566">
    <cfRule type="cellIs" dxfId="2" priority="803" stopIfTrue="1" operator="lessThan">
      <formula>0</formula>
    </cfRule>
  </conditionalFormatting>
  <conditionalFormatting sqref="F567">
    <cfRule type="cellIs" dxfId="2" priority="802" stopIfTrue="1" operator="lessThan">
      <formula>0</formula>
    </cfRule>
  </conditionalFormatting>
  <conditionalFormatting sqref="F568">
    <cfRule type="cellIs" dxfId="2" priority="801" stopIfTrue="1" operator="lessThan">
      <formula>0</formula>
    </cfRule>
  </conditionalFormatting>
  <conditionalFormatting sqref="F569">
    <cfRule type="cellIs" dxfId="2" priority="800" stopIfTrue="1" operator="lessThan">
      <formula>0</formula>
    </cfRule>
  </conditionalFormatting>
  <conditionalFormatting sqref="F570">
    <cfRule type="cellIs" dxfId="2" priority="799" stopIfTrue="1" operator="lessThan">
      <formula>0</formula>
    </cfRule>
  </conditionalFormatting>
  <conditionalFormatting sqref="F571">
    <cfRule type="cellIs" dxfId="2" priority="798" stopIfTrue="1" operator="lessThan">
      <formula>0</formula>
    </cfRule>
  </conditionalFormatting>
  <conditionalFormatting sqref="F572">
    <cfRule type="cellIs" dxfId="2" priority="797" stopIfTrue="1" operator="lessThan">
      <formula>0</formula>
    </cfRule>
  </conditionalFormatting>
  <conditionalFormatting sqref="F573">
    <cfRule type="cellIs" dxfId="2" priority="796" stopIfTrue="1" operator="lessThan">
      <formula>0</formula>
    </cfRule>
  </conditionalFormatting>
  <conditionalFormatting sqref="F574">
    <cfRule type="cellIs" dxfId="2" priority="795" stopIfTrue="1" operator="lessThan">
      <formula>0</formula>
    </cfRule>
  </conditionalFormatting>
  <conditionalFormatting sqref="F575">
    <cfRule type="cellIs" dxfId="2" priority="794" stopIfTrue="1" operator="lessThan">
      <formula>0</formula>
    </cfRule>
  </conditionalFormatting>
  <conditionalFormatting sqref="F576">
    <cfRule type="cellIs" dxfId="2" priority="793" stopIfTrue="1" operator="lessThan">
      <formula>0</formula>
    </cfRule>
  </conditionalFormatting>
  <conditionalFormatting sqref="F577">
    <cfRule type="cellIs" dxfId="2" priority="792" stopIfTrue="1" operator="lessThan">
      <formula>0</formula>
    </cfRule>
  </conditionalFormatting>
  <conditionalFormatting sqref="F578">
    <cfRule type="cellIs" dxfId="2" priority="791" stopIfTrue="1" operator="lessThan">
      <formula>0</formula>
    </cfRule>
  </conditionalFormatting>
  <conditionalFormatting sqref="F581">
    <cfRule type="cellIs" dxfId="2" priority="789" stopIfTrue="1" operator="lessThan">
      <formula>0</formula>
    </cfRule>
  </conditionalFormatting>
  <conditionalFormatting sqref="F582">
    <cfRule type="cellIs" dxfId="2" priority="788" stopIfTrue="1" operator="lessThan">
      <formula>0</formula>
    </cfRule>
  </conditionalFormatting>
  <conditionalFormatting sqref="F583">
    <cfRule type="cellIs" dxfId="2" priority="787" stopIfTrue="1" operator="lessThan">
      <formula>0</formula>
    </cfRule>
  </conditionalFormatting>
  <conditionalFormatting sqref="F584">
    <cfRule type="cellIs" dxfId="2" priority="786" stopIfTrue="1" operator="lessThan">
      <formula>0</formula>
    </cfRule>
  </conditionalFormatting>
  <conditionalFormatting sqref="F585">
    <cfRule type="cellIs" dxfId="2" priority="785" stopIfTrue="1" operator="lessThan">
      <formula>0</formula>
    </cfRule>
  </conditionalFormatting>
  <conditionalFormatting sqref="F586">
    <cfRule type="cellIs" dxfId="2" priority="784" stopIfTrue="1" operator="lessThan">
      <formula>0</formula>
    </cfRule>
  </conditionalFormatting>
  <conditionalFormatting sqref="F587">
    <cfRule type="cellIs" dxfId="2" priority="783" stopIfTrue="1" operator="lessThan">
      <formula>0</formula>
    </cfRule>
  </conditionalFormatting>
  <conditionalFormatting sqref="F588">
    <cfRule type="cellIs" dxfId="2" priority="782" stopIfTrue="1" operator="lessThan">
      <formula>0</formula>
    </cfRule>
  </conditionalFormatting>
  <conditionalFormatting sqref="F589">
    <cfRule type="cellIs" dxfId="2" priority="781" stopIfTrue="1" operator="lessThan">
      <formula>0</formula>
    </cfRule>
  </conditionalFormatting>
  <conditionalFormatting sqref="F590">
    <cfRule type="cellIs" dxfId="2" priority="780" stopIfTrue="1" operator="lessThan">
      <formula>0</formula>
    </cfRule>
  </conditionalFormatting>
  <conditionalFormatting sqref="F591">
    <cfRule type="cellIs" dxfId="2" priority="779" stopIfTrue="1" operator="lessThan">
      <formula>0</formula>
    </cfRule>
  </conditionalFormatting>
  <conditionalFormatting sqref="F592">
    <cfRule type="cellIs" dxfId="2" priority="778" stopIfTrue="1" operator="lessThan">
      <formula>0</formula>
    </cfRule>
  </conditionalFormatting>
  <conditionalFormatting sqref="F593">
    <cfRule type="cellIs" dxfId="2" priority="777" stopIfTrue="1" operator="lessThan">
      <formula>0</formula>
    </cfRule>
  </conditionalFormatting>
  <conditionalFormatting sqref="F594">
    <cfRule type="cellIs" dxfId="2" priority="776" stopIfTrue="1" operator="lessThan">
      <formula>0</formula>
    </cfRule>
  </conditionalFormatting>
  <conditionalFormatting sqref="F595">
    <cfRule type="cellIs" dxfId="2" priority="775" stopIfTrue="1" operator="lessThan">
      <formula>0</formula>
    </cfRule>
  </conditionalFormatting>
  <conditionalFormatting sqref="F596">
    <cfRule type="cellIs" dxfId="2" priority="774" stopIfTrue="1" operator="lessThan">
      <formula>0</formula>
    </cfRule>
  </conditionalFormatting>
  <conditionalFormatting sqref="F597">
    <cfRule type="cellIs" dxfId="2" priority="773" stopIfTrue="1" operator="lessThan">
      <formula>0</formula>
    </cfRule>
  </conditionalFormatting>
  <conditionalFormatting sqref="F598">
    <cfRule type="cellIs" dxfId="2" priority="772" stopIfTrue="1" operator="lessThan">
      <formula>0</formula>
    </cfRule>
  </conditionalFormatting>
  <conditionalFormatting sqref="F599">
    <cfRule type="cellIs" dxfId="2" priority="771" stopIfTrue="1" operator="lessThan">
      <formula>0</formula>
    </cfRule>
  </conditionalFormatting>
  <conditionalFormatting sqref="F600">
    <cfRule type="cellIs" dxfId="2" priority="770" stopIfTrue="1" operator="lessThan">
      <formula>0</formula>
    </cfRule>
  </conditionalFormatting>
  <conditionalFormatting sqref="F601">
    <cfRule type="cellIs" dxfId="2" priority="769" stopIfTrue="1" operator="lessThan">
      <formula>0</formula>
    </cfRule>
  </conditionalFormatting>
  <conditionalFormatting sqref="F602">
    <cfRule type="cellIs" dxfId="2" priority="768" stopIfTrue="1" operator="lessThan">
      <formula>0</formula>
    </cfRule>
  </conditionalFormatting>
  <conditionalFormatting sqref="F603">
    <cfRule type="cellIs" dxfId="2" priority="767" stopIfTrue="1" operator="lessThan">
      <formula>0</formula>
    </cfRule>
  </conditionalFormatting>
  <conditionalFormatting sqref="F604">
    <cfRule type="cellIs" dxfId="2" priority="766" stopIfTrue="1" operator="lessThan">
      <formula>0</formula>
    </cfRule>
  </conditionalFormatting>
  <conditionalFormatting sqref="F605">
    <cfRule type="cellIs" dxfId="2" priority="765" stopIfTrue="1" operator="lessThan">
      <formula>0</formula>
    </cfRule>
  </conditionalFormatting>
  <conditionalFormatting sqref="F606">
    <cfRule type="cellIs" dxfId="2" priority="764" stopIfTrue="1" operator="lessThan">
      <formula>0</formula>
    </cfRule>
  </conditionalFormatting>
  <conditionalFormatting sqref="F607">
    <cfRule type="cellIs" dxfId="2" priority="763" stopIfTrue="1" operator="lessThan">
      <formula>0</formula>
    </cfRule>
  </conditionalFormatting>
  <conditionalFormatting sqref="F608">
    <cfRule type="cellIs" dxfId="2" priority="762" stopIfTrue="1" operator="lessThan">
      <formula>0</formula>
    </cfRule>
  </conditionalFormatting>
  <conditionalFormatting sqref="F609">
    <cfRule type="cellIs" dxfId="2" priority="761" stopIfTrue="1" operator="lessThan">
      <formula>0</formula>
    </cfRule>
  </conditionalFormatting>
  <conditionalFormatting sqref="F610">
    <cfRule type="cellIs" dxfId="2" priority="760" stopIfTrue="1" operator="lessThan">
      <formula>0</formula>
    </cfRule>
  </conditionalFormatting>
  <conditionalFormatting sqref="F611">
    <cfRule type="cellIs" dxfId="2" priority="759" stopIfTrue="1" operator="lessThan">
      <formula>0</formula>
    </cfRule>
  </conditionalFormatting>
  <conditionalFormatting sqref="F612">
    <cfRule type="cellIs" dxfId="2" priority="758" stopIfTrue="1" operator="lessThan">
      <formula>0</formula>
    </cfRule>
  </conditionalFormatting>
  <conditionalFormatting sqref="F615">
    <cfRule type="cellIs" dxfId="2" priority="756" stopIfTrue="1" operator="lessThan">
      <formula>0</formula>
    </cfRule>
  </conditionalFormatting>
  <conditionalFormatting sqref="F616">
    <cfRule type="cellIs" dxfId="2" priority="755" stopIfTrue="1" operator="lessThan">
      <formula>0</formula>
    </cfRule>
  </conditionalFormatting>
  <conditionalFormatting sqref="F617">
    <cfRule type="cellIs" dxfId="2" priority="754" stopIfTrue="1" operator="lessThan">
      <formula>0</formula>
    </cfRule>
  </conditionalFormatting>
  <conditionalFormatting sqref="F618">
    <cfRule type="cellIs" dxfId="2" priority="753" stopIfTrue="1" operator="lessThan">
      <formula>0</formula>
    </cfRule>
  </conditionalFormatting>
  <conditionalFormatting sqref="F619">
    <cfRule type="cellIs" dxfId="2" priority="752" stopIfTrue="1" operator="lessThan">
      <formula>0</formula>
    </cfRule>
  </conditionalFormatting>
  <conditionalFormatting sqref="F620">
    <cfRule type="cellIs" dxfId="2" priority="751" stopIfTrue="1" operator="lessThan">
      <formula>0</formula>
    </cfRule>
  </conditionalFormatting>
  <conditionalFormatting sqref="F621">
    <cfRule type="cellIs" dxfId="2" priority="750" stopIfTrue="1" operator="lessThan">
      <formula>0</formula>
    </cfRule>
  </conditionalFormatting>
  <conditionalFormatting sqref="F622">
    <cfRule type="cellIs" dxfId="2" priority="749" stopIfTrue="1" operator="lessThan">
      <formula>0</formula>
    </cfRule>
  </conditionalFormatting>
  <conditionalFormatting sqref="F623">
    <cfRule type="cellIs" dxfId="2" priority="748" stopIfTrue="1" operator="lessThan">
      <formula>0</formula>
    </cfRule>
  </conditionalFormatting>
  <conditionalFormatting sqref="F624">
    <cfRule type="cellIs" dxfId="2" priority="747" stopIfTrue="1" operator="lessThan">
      <formula>0</formula>
    </cfRule>
  </conditionalFormatting>
  <conditionalFormatting sqref="F625">
    <cfRule type="cellIs" dxfId="2" priority="746" stopIfTrue="1" operator="lessThan">
      <formula>0</formula>
    </cfRule>
  </conditionalFormatting>
  <conditionalFormatting sqref="F626">
    <cfRule type="cellIs" dxfId="2" priority="745" stopIfTrue="1" operator="lessThan">
      <formula>0</formula>
    </cfRule>
  </conditionalFormatting>
  <conditionalFormatting sqref="F627">
    <cfRule type="cellIs" dxfId="2" priority="744" stopIfTrue="1" operator="lessThan">
      <formula>0</formula>
    </cfRule>
  </conditionalFormatting>
  <conditionalFormatting sqref="F628">
    <cfRule type="cellIs" dxfId="2" priority="743" stopIfTrue="1" operator="lessThan">
      <formula>0</formula>
    </cfRule>
  </conditionalFormatting>
  <conditionalFormatting sqref="F629">
    <cfRule type="cellIs" dxfId="2" priority="742" stopIfTrue="1" operator="lessThan">
      <formula>0</formula>
    </cfRule>
  </conditionalFormatting>
  <conditionalFormatting sqref="F630">
    <cfRule type="cellIs" dxfId="2" priority="741" stopIfTrue="1" operator="lessThan">
      <formula>0</formula>
    </cfRule>
  </conditionalFormatting>
  <conditionalFormatting sqref="F631">
    <cfRule type="cellIs" dxfId="2" priority="740" stopIfTrue="1" operator="lessThan">
      <formula>0</formula>
    </cfRule>
  </conditionalFormatting>
  <conditionalFormatting sqref="F632">
    <cfRule type="cellIs" dxfId="2" priority="739" stopIfTrue="1" operator="lessThan">
      <formula>0</formula>
    </cfRule>
  </conditionalFormatting>
  <conditionalFormatting sqref="F633">
    <cfRule type="cellIs" dxfId="2" priority="738" stopIfTrue="1" operator="lessThan">
      <formula>0</formula>
    </cfRule>
  </conditionalFormatting>
  <conditionalFormatting sqref="F634">
    <cfRule type="cellIs" dxfId="2" priority="737" stopIfTrue="1" operator="lessThan">
      <formula>0</formula>
    </cfRule>
  </conditionalFormatting>
  <conditionalFormatting sqref="F635">
    <cfRule type="cellIs" dxfId="2" priority="736" stopIfTrue="1" operator="lessThan">
      <formula>0</formula>
    </cfRule>
  </conditionalFormatting>
  <conditionalFormatting sqref="F636">
    <cfRule type="cellIs" dxfId="2" priority="735" stopIfTrue="1" operator="lessThan">
      <formula>0</formula>
    </cfRule>
  </conditionalFormatting>
  <conditionalFormatting sqref="F637">
    <cfRule type="cellIs" dxfId="2" priority="734" stopIfTrue="1" operator="lessThan">
      <formula>0</formula>
    </cfRule>
  </conditionalFormatting>
  <conditionalFormatting sqref="F638">
    <cfRule type="cellIs" dxfId="2" priority="733" stopIfTrue="1" operator="lessThan">
      <formula>0</formula>
    </cfRule>
  </conditionalFormatting>
  <conditionalFormatting sqref="F639">
    <cfRule type="cellIs" dxfId="2" priority="732" stopIfTrue="1" operator="lessThan">
      <formula>0</formula>
    </cfRule>
  </conditionalFormatting>
  <conditionalFormatting sqref="F640">
    <cfRule type="cellIs" dxfId="2" priority="731" stopIfTrue="1" operator="lessThan">
      <formula>0</formula>
    </cfRule>
  </conditionalFormatting>
  <conditionalFormatting sqref="F641">
    <cfRule type="cellIs" dxfId="2" priority="730" stopIfTrue="1" operator="lessThan">
      <formula>0</formula>
    </cfRule>
  </conditionalFormatting>
  <conditionalFormatting sqref="F642">
    <cfRule type="cellIs" dxfId="2" priority="729" stopIfTrue="1" operator="lessThan">
      <formula>0</formula>
    </cfRule>
  </conditionalFormatting>
  <conditionalFormatting sqref="F643">
    <cfRule type="cellIs" dxfId="2" priority="728" stopIfTrue="1" operator="lessThan">
      <formula>0</formula>
    </cfRule>
  </conditionalFormatting>
  <conditionalFormatting sqref="F644">
    <cfRule type="cellIs" dxfId="2" priority="727" stopIfTrue="1" operator="lessThan">
      <formula>0</formula>
    </cfRule>
  </conditionalFormatting>
  <conditionalFormatting sqref="F645">
    <cfRule type="cellIs" dxfId="2" priority="726" stopIfTrue="1" operator="lessThan">
      <formula>0</formula>
    </cfRule>
  </conditionalFormatting>
  <conditionalFormatting sqref="F646">
    <cfRule type="cellIs" dxfId="2" priority="725" stopIfTrue="1" operator="lessThan">
      <formula>0</formula>
    </cfRule>
  </conditionalFormatting>
  <conditionalFormatting sqref="F647">
    <cfRule type="cellIs" dxfId="2" priority="724" stopIfTrue="1" operator="lessThan">
      <formula>0</formula>
    </cfRule>
  </conditionalFormatting>
  <conditionalFormatting sqref="F648">
    <cfRule type="cellIs" dxfId="2" priority="723" stopIfTrue="1" operator="lessThan">
      <formula>0</formula>
    </cfRule>
  </conditionalFormatting>
  <conditionalFormatting sqref="F649">
    <cfRule type="cellIs" dxfId="2" priority="722" stopIfTrue="1" operator="lessThan">
      <formula>0</formula>
    </cfRule>
  </conditionalFormatting>
  <conditionalFormatting sqref="F650">
    <cfRule type="cellIs" dxfId="2" priority="721" stopIfTrue="1" operator="lessThan">
      <formula>0</formula>
    </cfRule>
  </conditionalFormatting>
  <conditionalFormatting sqref="F651">
    <cfRule type="cellIs" dxfId="2" priority="720" stopIfTrue="1" operator="lessThan">
      <formula>0</formula>
    </cfRule>
  </conditionalFormatting>
  <conditionalFormatting sqref="F652">
    <cfRule type="cellIs" dxfId="2" priority="719" stopIfTrue="1" operator="lessThan">
      <formula>0</formula>
    </cfRule>
  </conditionalFormatting>
  <conditionalFormatting sqref="F653">
    <cfRule type="cellIs" dxfId="2" priority="718" stopIfTrue="1" operator="lessThan">
      <formula>0</formula>
    </cfRule>
  </conditionalFormatting>
  <conditionalFormatting sqref="F654">
    <cfRule type="cellIs" dxfId="2" priority="717" stopIfTrue="1" operator="lessThan">
      <formula>0</formula>
    </cfRule>
  </conditionalFormatting>
  <conditionalFormatting sqref="F655">
    <cfRule type="cellIs" dxfId="2" priority="716" stopIfTrue="1" operator="lessThan">
      <formula>0</formula>
    </cfRule>
  </conditionalFormatting>
  <conditionalFormatting sqref="F656">
    <cfRule type="cellIs" dxfId="2" priority="715" stopIfTrue="1" operator="lessThan">
      <formula>0</formula>
    </cfRule>
  </conditionalFormatting>
  <conditionalFormatting sqref="F657">
    <cfRule type="cellIs" dxfId="2" priority="714" stopIfTrue="1" operator="lessThan">
      <formula>0</formula>
    </cfRule>
  </conditionalFormatting>
  <conditionalFormatting sqref="F658">
    <cfRule type="cellIs" dxfId="2" priority="713" stopIfTrue="1" operator="lessThan">
      <formula>0</formula>
    </cfRule>
  </conditionalFormatting>
  <conditionalFormatting sqref="F659">
    <cfRule type="cellIs" dxfId="2" priority="712" stopIfTrue="1" operator="lessThan">
      <formula>0</formula>
    </cfRule>
  </conditionalFormatting>
  <conditionalFormatting sqref="F660">
    <cfRule type="cellIs" dxfId="2" priority="711" stopIfTrue="1" operator="lessThan">
      <formula>0</formula>
    </cfRule>
  </conditionalFormatting>
  <conditionalFormatting sqref="F661">
    <cfRule type="cellIs" dxfId="2" priority="710" stopIfTrue="1" operator="lessThan">
      <formula>0</formula>
    </cfRule>
  </conditionalFormatting>
  <conditionalFormatting sqref="F662">
    <cfRule type="cellIs" dxfId="2" priority="709" stopIfTrue="1" operator="lessThan">
      <formula>0</formula>
    </cfRule>
  </conditionalFormatting>
  <conditionalFormatting sqref="F663">
    <cfRule type="cellIs" dxfId="2" priority="708" stopIfTrue="1" operator="lessThan">
      <formula>0</formula>
    </cfRule>
  </conditionalFormatting>
  <conditionalFormatting sqref="F664">
    <cfRule type="cellIs" dxfId="2" priority="707" stopIfTrue="1" operator="lessThan">
      <formula>0</formula>
    </cfRule>
  </conditionalFormatting>
  <conditionalFormatting sqref="F665">
    <cfRule type="cellIs" dxfId="2" priority="706" stopIfTrue="1" operator="lessThan">
      <formula>0</formula>
    </cfRule>
  </conditionalFormatting>
  <conditionalFormatting sqref="F666">
    <cfRule type="cellIs" dxfId="2" priority="705" stopIfTrue="1" operator="lessThan">
      <formula>0</formula>
    </cfRule>
  </conditionalFormatting>
  <conditionalFormatting sqref="F667">
    <cfRule type="cellIs" dxfId="2" priority="704" stopIfTrue="1" operator="lessThan">
      <formula>0</formula>
    </cfRule>
  </conditionalFormatting>
  <conditionalFormatting sqref="F668">
    <cfRule type="cellIs" dxfId="2" priority="703" stopIfTrue="1" operator="lessThan">
      <formula>0</formula>
    </cfRule>
  </conditionalFormatting>
  <conditionalFormatting sqref="F669">
    <cfRule type="cellIs" dxfId="2" priority="702" stopIfTrue="1" operator="lessThan">
      <formula>0</formula>
    </cfRule>
  </conditionalFormatting>
  <conditionalFormatting sqref="F670">
    <cfRule type="cellIs" dxfId="2" priority="701" stopIfTrue="1" operator="lessThan">
      <formula>0</formula>
    </cfRule>
  </conditionalFormatting>
  <conditionalFormatting sqref="F671">
    <cfRule type="cellIs" dxfId="2" priority="700" stopIfTrue="1" operator="lessThan">
      <formula>0</formula>
    </cfRule>
  </conditionalFormatting>
  <conditionalFormatting sqref="F672">
    <cfRule type="cellIs" dxfId="2" priority="699" stopIfTrue="1" operator="lessThan">
      <formula>0</formula>
    </cfRule>
  </conditionalFormatting>
  <conditionalFormatting sqref="F673">
    <cfRule type="cellIs" dxfId="2" priority="698" stopIfTrue="1" operator="lessThan">
      <formula>0</formula>
    </cfRule>
  </conditionalFormatting>
  <conditionalFormatting sqref="F674">
    <cfRule type="cellIs" dxfId="2" priority="697" stopIfTrue="1" operator="lessThan">
      <formula>0</formula>
    </cfRule>
  </conditionalFormatting>
  <conditionalFormatting sqref="F675">
    <cfRule type="cellIs" dxfId="2" priority="696" stopIfTrue="1" operator="lessThan">
      <formula>0</formula>
    </cfRule>
  </conditionalFormatting>
  <conditionalFormatting sqref="F676">
    <cfRule type="cellIs" dxfId="2" priority="695" stopIfTrue="1" operator="lessThan">
      <formula>0</formula>
    </cfRule>
  </conditionalFormatting>
  <conditionalFormatting sqref="F677">
    <cfRule type="cellIs" dxfId="2" priority="694" stopIfTrue="1" operator="lessThan">
      <formula>0</formula>
    </cfRule>
  </conditionalFormatting>
  <conditionalFormatting sqref="F678">
    <cfRule type="cellIs" dxfId="2" priority="693" stopIfTrue="1" operator="lessThan">
      <formula>0</formula>
    </cfRule>
  </conditionalFormatting>
  <conditionalFormatting sqref="F679">
    <cfRule type="cellIs" dxfId="2" priority="692" stopIfTrue="1" operator="lessThan">
      <formula>0</formula>
    </cfRule>
  </conditionalFormatting>
  <conditionalFormatting sqref="F680">
    <cfRule type="cellIs" dxfId="2" priority="691" stopIfTrue="1" operator="lessThan">
      <formula>0</formula>
    </cfRule>
  </conditionalFormatting>
  <conditionalFormatting sqref="F681">
    <cfRule type="cellIs" dxfId="2" priority="690" stopIfTrue="1" operator="lessThan">
      <formula>0</formula>
    </cfRule>
  </conditionalFormatting>
  <conditionalFormatting sqref="F682">
    <cfRule type="cellIs" dxfId="2" priority="689" stopIfTrue="1" operator="lessThan">
      <formula>0</formula>
    </cfRule>
  </conditionalFormatting>
  <conditionalFormatting sqref="F683">
    <cfRule type="cellIs" dxfId="2" priority="688" stopIfTrue="1" operator="lessThan">
      <formula>0</formula>
    </cfRule>
  </conditionalFormatting>
  <conditionalFormatting sqref="F684">
    <cfRule type="cellIs" dxfId="2" priority="687" stopIfTrue="1" operator="lessThan">
      <formula>0</formula>
    </cfRule>
  </conditionalFormatting>
  <conditionalFormatting sqref="F685">
    <cfRule type="cellIs" dxfId="2" priority="686" stopIfTrue="1" operator="lessThan">
      <formula>0</formula>
    </cfRule>
  </conditionalFormatting>
  <conditionalFormatting sqref="F686">
    <cfRule type="cellIs" dxfId="2" priority="685" stopIfTrue="1" operator="lessThan">
      <formula>0</formula>
    </cfRule>
  </conditionalFormatting>
  <conditionalFormatting sqref="F687">
    <cfRule type="cellIs" dxfId="2" priority="684" stopIfTrue="1" operator="lessThan">
      <formula>0</formula>
    </cfRule>
  </conditionalFormatting>
  <conditionalFormatting sqref="F688">
    <cfRule type="cellIs" dxfId="2" priority="683" stopIfTrue="1" operator="lessThan">
      <formula>0</formula>
    </cfRule>
  </conditionalFormatting>
  <conditionalFormatting sqref="F689">
    <cfRule type="cellIs" dxfId="2" priority="682" stopIfTrue="1" operator="lessThan">
      <formula>0</formula>
    </cfRule>
  </conditionalFormatting>
  <conditionalFormatting sqref="F690">
    <cfRule type="cellIs" dxfId="2" priority="681" stopIfTrue="1" operator="lessThan">
      <formula>0</formula>
    </cfRule>
  </conditionalFormatting>
  <conditionalFormatting sqref="F691">
    <cfRule type="cellIs" dxfId="2" priority="680" stopIfTrue="1" operator="lessThan">
      <formula>0</formula>
    </cfRule>
  </conditionalFormatting>
  <conditionalFormatting sqref="F692">
    <cfRule type="cellIs" dxfId="2" priority="679" stopIfTrue="1" operator="lessThan">
      <formula>0</formula>
    </cfRule>
  </conditionalFormatting>
  <conditionalFormatting sqref="F693">
    <cfRule type="cellIs" dxfId="2" priority="678" stopIfTrue="1" operator="lessThan">
      <formula>0</formula>
    </cfRule>
  </conditionalFormatting>
  <conditionalFormatting sqref="F694">
    <cfRule type="cellIs" dxfId="2" priority="677" stopIfTrue="1" operator="lessThan">
      <formula>0</formula>
    </cfRule>
  </conditionalFormatting>
  <conditionalFormatting sqref="F695">
    <cfRule type="cellIs" dxfId="2" priority="676" stopIfTrue="1" operator="lessThan">
      <formula>0</formula>
    </cfRule>
  </conditionalFormatting>
  <conditionalFormatting sqref="F696">
    <cfRule type="cellIs" dxfId="2" priority="675" stopIfTrue="1" operator="lessThan">
      <formula>0</formula>
    </cfRule>
  </conditionalFormatting>
  <conditionalFormatting sqref="F697">
    <cfRule type="cellIs" dxfId="2" priority="674" stopIfTrue="1" operator="lessThan">
      <formula>0</formula>
    </cfRule>
  </conditionalFormatting>
  <conditionalFormatting sqref="F698">
    <cfRule type="cellIs" dxfId="2" priority="673" stopIfTrue="1" operator="lessThan">
      <formula>0</formula>
    </cfRule>
  </conditionalFormatting>
  <conditionalFormatting sqref="F699">
    <cfRule type="cellIs" dxfId="2" priority="672" stopIfTrue="1" operator="lessThan">
      <formula>0</formula>
    </cfRule>
  </conditionalFormatting>
  <conditionalFormatting sqref="F700">
    <cfRule type="cellIs" dxfId="2" priority="671" stopIfTrue="1" operator="lessThan">
      <formula>0</formula>
    </cfRule>
  </conditionalFormatting>
  <conditionalFormatting sqref="F701">
    <cfRule type="cellIs" dxfId="2" priority="670" stopIfTrue="1" operator="lessThan">
      <formula>0</formula>
    </cfRule>
  </conditionalFormatting>
  <conditionalFormatting sqref="F702">
    <cfRule type="cellIs" dxfId="2" priority="669" stopIfTrue="1" operator="lessThan">
      <formula>0</formula>
    </cfRule>
  </conditionalFormatting>
  <conditionalFormatting sqref="F703">
    <cfRule type="cellIs" dxfId="2" priority="668" stopIfTrue="1" operator="lessThan">
      <formula>0</formula>
    </cfRule>
  </conditionalFormatting>
  <conditionalFormatting sqref="F704">
    <cfRule type="cellIs" dxfId="2" priority="667" stopIfTrue="1" operator="lessThan">
      <formula>0</formula>
    </cfRule>
  </conditionalFormatting>
  <conditionalFormatting sqref="F705">
    <cfRule type="cellIs" dxfId="2" priority="666" stopIfTrue="1" operator="lessThan">
      <formula>0</formula>
    </cfRule>
  </conditionalFormatting>
  <conditionalFormatting sqref="F706">
    <cfRule type="cellIs" dxfId="2" priority="665" stopIfTrue="1" operator="lessThan">
      <formula>0</formula>
    </cfRule>
  </conditionalFormatting>
  <conditionalFormatting sqref="F707">
    <cfRule type="cellIs" dxfId="2" priority="664" stopIfTrue="1" operator="lessThan">
      <formula>0</formula>
    </cfRule>
  </conditionalFormatting>
  <conditionalFormatting sqref="F708">
    <cfRule type="cellIs" dxfId="2" priority="663" stopIfTrue="1" operator="lessThan">
      <formula>0</formula>
    </cfRule>
  </conditionalFormatting>
  <conditionalFormatting sqref="F709">
    <cfRule type="cellIs" dxfId="2" priority="662" stopIfTrue="1" operator="lessThan">
      <formula>0</formula>
    </cfRule>
  </conditionalFormatting>
  <conditionalFormatting sqref="F710">
    <cfRule type="cellIs" dxfId="2" priority="661" stopIfTrue="1" operator="lessThan">
      <formula>0</formula>
    </cfRule>
  </conditionalFormatting>
  <conditionalFormatting sqref="F711">
    <cfRule type="cellIs" dxfId="2" priority="660" stopIfTrue="1" operator="lessThan">
      <formula>0</formula>
    </cfRule>
  </conditionalFormatting>
  <conditionalFormatting sqref="F712">
    <cfRule type="cellIs" dxfId="2" priority="659" stopIfTrue="1" operator="lessThan">
      <formula>0</formula>
    </cfRule>
  </conditionalFormatting>
  <conditionalFormatting sqref="F713">
    <cfRule type="cellIs" dxfId="2" priority="658" stopIfTrue="1" operator="lessThan">
      <formula>0</formula>
    </cfRule>
  </conditionalFormatting>
  <conditionalFormatting sqref="F714">
    <cfRule type="cellIs" dxfId="2" priority="657" stopIfTrue="1" operator="lessThan">
      <formula>0</formula>
    </cfRule>
  </conditionalFormatting>
  <conditionalFormatting sqref="F715">
    <cfRule type="cellIs" dxfId="2" priority="656" stopIfTrue="1" operator="lessThan">
      <formula>0</formula>
    </cfRule>
  </conditionalFormatting>
  <conditionalFormatting sqref="F716">
    <cfRule type="cellIs" dxfId="2" priority="655" stopIfTrue="1" operator="lessThan">
      <formula>0</formula>
    </cfRule>
  </conditionalFormatting>
  <conditionalFormatting sqref="F717">
    <cfRule type="cellIs" dxfId="2" priority="654" stopIfTrue="1" operator="lessThan">
      <formula>0</formula>
    </cfRule>
  </conditionalFormatting>
  <conditionalFormatting sqref="F718">
    <cfRule type="cellIs" dxfId="2" priority="653" stopIfTrue="1" operator="lessThan">
      <formula>0</formula>
    </cfRule>
  </conditionalFormatting>
  <conditionalFormatting sqref="F719">
    <cfRule type="cellIs" dxfId="2" priority="652" stopIfTrue="1" operator="lessThan">
      <formula>0</formula>
    </cfRule>
  </conditionalFormatting>
  <conditionalFormatting sqref="F720">
    <cfRule type="cellIs" dxfId="2" priority="651" stopIfTrue="1" operator="lessThan">
      <formula>0</formula>
    </cfRule>
  </conditionalFormatting>
  <conditionalFormatting sqref="F721">
    <cfRule type="cellIs" dxfId="2" priority="650" stopIfTrue="1" operator="lessThan">
      <formula>0</formula>
    </cfRule>
  </conditionalFormatting>
  <conditionalFormatting sqref="F722">
    <cfRule type="cellIs" dxfId="2" priority="649" stopIfTrue="1" operator="lessThan">
      <formula>0</formula>
    </cfRule>
  </conditionalFormatting>
  <conditionalFormatting sqref="F723">
    <cfRule type="cellIs" dxfId="2" priority="648" stopIfTrue="1" operator="lessThan">
      <formula>0</formula>
    </cfRule>
  </conditionalFormatting>
  <conditionalFormatting sqref="F724">
    <cfRule type="cellIs" dxfId="2" priority="647" stopIfTrue="1" operator="lessThan">
      <formula>0</formula>
    </cfRule>
  </conditionalFormatting>
  <conditionalFormatting sqref="F725">
    <cfRule type="cellIs" dxfId="2" priority="646" stopIfTrue="1" operator="lessThan">
      <formula>0</formula>
    </cfRule>
  </conditionalFormatting>
  <conditionalFormatting sqref="F726">
    <cfRule type="cellIs" dxfId="2" priority="645" stopIfTrue="1" operator="lessThan">
      <formula>0</formula>
    </cfRule>
  </conditionalFormatting>
  <conditionalFormatting sqref="F727">
    <cfRule type="cellIs" dxfId="2" priority="644" stopIfTrue="1" operator="lessThan">
      <formula>0</formula>
    </cfRule>
  </conditionalFormatting>
  <conditionalFormatting sqref="F728">
    <cfRule type="cellIs" dxfId="2" priority="643" stopIfTrue="1" operator="lessThan">
      <formula>0</formula>
    </cfRule>
  </conditionalFormatting>
  <conditionalFormatting sqref="F729">
    <cfRule type="cellIs" dxfId="2" priority="642" stopIfTrue="1" operator="lessThan">
      <formula>0</formula>
    </cfRule>
  </conditionalFormatting>
  <conditionalFormatting sqref="F730">
    <cfRule type="cellIs" dxfId="2" priority="641" stopIfTrue="1" operator="lessThan">
      <formula>0</formula>
    </cfRule>
  </conditionalFormatting>
  <conditionalFormatting sqref="F731">
    <cfRule type="cellIs" dxfId="2" priority="640" stopIfTrue="1" operator="lessThan">
      <formula>0</formula>
    </cfRule>
  </conditionalFormatting>
  <conditionalFormatting sqref="F732">
    <cfRule type="cellIs" dxfId="2" priority="639" stopIfTrue="1" operator="lessThan">
      <formula>0</formula>
    </cfRule>
  </conditionalFormatting>
  <conditionalFormatting sqref="F733">
    <cfRule type="cellIs" dxfId="2" priority="638" stopIfTrue="1" operator="lessThan">
      <formula>0</formula>
    </cfRule>
  </conditionalFormatting>
  <conditionalFormatting sqref="F734">
    <cfRule type="cellIs" dxfId="2" priority="637" stopIfTrue="1" operator="lessThan">
      <formula>0</formula>
    </cfRule>
  </conditionalFormatting>
  <conditionalFormatting sqref="F735">
    <cfRule type="cellIs" dxfId="2" priority="636" stopIfTrue="1" operator="lessThan">
      <formula>0</formula>
    </cfRule>
  </conditionalFormatting>
  <conditionalFormatting sqref="F736">
    <cfRule type="cellIs" dxfId="2" priority="635" stopIfTrue="1" operator="lessThan">
      <formula>0</formula>
    </cfRule>
  </conditionalFormatting>
  <conditionalFormatting sqref="F737">
    <cfRule type="cellIs" dxfId="2" priority="634" stopIfTrue="1" operator="lessThan">
      <formula>0</formula>
    </cfRule>
  </conditionalFormatting>
  <conditionalFormatting sqref="F738">
    <cfRule type="cellIs" dxfId="2" priority="633" stopIfTrue="1" operator="lessThan">
      <formula>0</formula>
    </cfRule>
  </conditionalFormatting>
  <conditionalFormatting sqref="F739">
    <cfRule type="cellIs" dxfId="2" priority="632" stopIfTrue="1" operator="lessThan">
      <formula>0</formula>
    </cfRule>
  </conditionalFormatting>
  <conditionalFormatting sqref="F740">
    <cfRule type="cellIs" dxfId="2" priority="631" stopIfTrue="1" operator="lessThan">
      <formula>0</formula>
    </cfRule>
  </conditionalFormatting>
  <conditionalFormatting sqref="F741">
    <cfRule type="cellIs" dxfId="2" priority="630" stopIfTrue="1" operator="lessThan">
      <formula>0</formula>
    </cfRule>
  </conditionalFormatting>
  <conditionalFormatting sqref="F742">
    <cfRule type="cellIs" dxfId="2" priority="629" stopIfTrue="1" operator="lessThan">
      <formula>0</formula>
    </cfRule>
  </conditionalFormatting>
  <conditionalFormatting sqref="F743">
    <cfRule type="cellIs" dxfId="2" priority="628" stopIfTrue="1" operator="lessThan">
      <formula>0</formula>
    </cfRule>
  </conditionalFormatting>
  <conditionalFormatting sqref="F744">
    <cfRule type="cellIs" dxfId="2" priority="627" stopIfTrue="1" operator="lessThan">
      <formula>0</formula>
    </cfRule>
  </conditionalFormatting>
  <conditionalFormatting sqref="F745">
    <cfRule type="cellIs" dxfId="2" priority="626" stopIfTrue="1" operator="lessThan">
      <formula>0</formula>
    </cfRule>
  </conditionalFormatting>
  <conditionalFormatting sqref="F746">
    <cfRule type="cellIs" dxfId="2" priority="625" stopIfTrue="1" operator="lessThan">
      <formula>0</formula>
    </cfRule>
  </conditionalFormatting>
  <conditionalFormatting sqref="F747">
    <cfRule type="cellIs" dxfId="2" priority="624" stopIfTrue="1" operator="lessThan">
      <formula>0</formula>
    </cfRule>
  </conditionalFormatting>
  <conditionalFormatting sqref="F748">
    <cfRule type="cellIs" dxfId="2" priority="623" stopIfTrue="1" operator="lessThan">
      <formula>0</formula>
    </cfRule>
  </conditionalFormatting>
  <conditionalFormatting sqref="F749">
    <cfRule type="cellIs" dxfId="2" priority="622" stopIfTrue="1" operator="lessThan">
      <formula>0</formula>
    </cfRule>
  </conditionalFormatting>
  <conditionalFormatting sqref="F750">
    <cfRule type="cellIs" dxfId="2" priority="621" stopIfTrue="1" operator="lessThan">
      <formula>0</formula>
    </cfRule>
  </conditionalFormatting>
  <conditionalFormatting sqref="F751">
    <cfRule type="cellIs" dxfId="2" priority="620" stopIfTrue="1" operator="lessThan">
      <formula>0</formula>
    </cfRule>
  </conditionalFormatting>
  <conditionalFormatting sqref="F752">
    <cfRule type="cellIs" dxfId="2" priority="619" stopIfTrue="1" operator="lessThan">
      <formula>0</formula>
    </cfRule>
  </conditionalFormatting>
  <conditionalFormatting sqref="F753">
    <cfRule type="cellIs" dxfId="2" priority="618" stopIfTrue="1" operator="lessThan">
      <formula>0</formula>
    </cfRule>
  </conditionalFormatting>
  <conditionalFormatting sqref="F754">
    <cfRule type="cellIs" dxfId="2" priority="617" stopIfTrue="1" operator="lessThan">
      <formula>0</formula>
    </cfRule>
  </conditionalFormatting>
  <conditionalFormatting sqref="F755">
    <cfRule type="cellIs" dxfId="2" priority="616" stopIfTrue="1" operator="lessThan">
      <formula>0</formula>
    </cfRule>
  </conditionalFormatting>
  <conditionalFormatting sqref="F756">
    <cfRule type="cellIs" dxfId="2" priority="615" stopIfTrue="1" operator="lessThan">
      <formula>0</formula>
    </cfRule>
  </conditionalFormatting>
  <conditionalFormatting sqref="F757">
    <cfRule type="cellIs" dxfId="2" priority="614" stopIfTrue="1" operator="lessThan">
      <formula>0</formula>
    </cfRule>
  </conditionalFormatting>
  <conditionalFormatting sqref="F758">
    <cfRule type="cellIs" dxfId="2" priority="613" stopIfTrue="1" operator="lessThan">
      <formula>0</formula>
    </cfRule>
  </conditionalFormatting>
  <conditionalFormatting sqref="F759">
    <cfRule type="cellIs" dxfId="2" priority="612" stopIfTrue="1" operator="lessThan">
      <formula>0</formula>
    </cfRule>
  </conditionalFormatting>
  <conditionalFormatting sqref="F760">
    <cfRule type="cellIs" dxfId="2" priority="611" stopIfTrue="1" operator="lessThan">
      <formula>0</formula>
    </cfRule>
  </conditionalFormatting>
  <conditionalFormatting sqref="F761">
    <cfRule type="cellIs" dxfId="2" priority="610" stopIfTrue="1" operator="lessThan">
      <formula>0</formula>
    </cfRule>
  </conditionalFormatting>
  <conditionalFormatting sqref="F762">
    <cfRule type="cellIs" dxfId="2" priority="609" stopIfTrue="1" operator="lessThan">
      <formula>0</formula>
    </cfRule>
  </conditionalFormatting>
  <conditionalFormatting sqref="F763">
    <cfRule type="cellIs" dxfId="2" priority="608" stopIfTrue="1" operator="lessThan">
      <formula>0</formula>
    </cfRule>
  </conditionalFormatting>
  <conditionalFormatting sqref="F764">
    <cfRule type="cellIs" dxfId="2" priority="607" stopIfTrue="1" operator="lessThan">
      <formula>0</formula>
    </cfRule>
  </conditionalFormatting>
  <conditionalFormatting sqref="F765">
    <cfRule type="cellIs" dxfId="2" priority="606" stopIfTrue="1" operator="lessThan">
      <formula>0</formula>
    </cfRule>
  </conditionalFormatting>
  <conditionalFormatting sqref="F766">
    <cfRule type="cellIs" dxfId="2" priority="605" stopIfTrue="1" operator="lessThan">
      <formula>0</formula>
    </cfRule>
  </conditionalFormatting>
  <conditionalFormatting sqref="F767">
    <cfRule type="cellIs" dxfId="2" priority="604" stopIfTrue="1" operator="lessThan">
      <formula>0</formula>
    </cfRule>
  </conditionalFormatting>
  <conditionalFormatting sqref="F768">
    <cfRule type="cellIs" dxfId="2" priority="603" stopIfTrue="1" operator="lessThan">
      <formula>0</formula>
    </cfRule>
  </conditionalFormatting>
  <conditionalFormatting sqref="F769">
    <cfRule type="cellIs" dxfId="2" priority="602" stopIfTrue="1" operator="lessThan">
      <formula>0</formula>
    </cfRule>
  </conditionalFormatting>
  <conditionalFormatting sqref="F770">
    <cfRule type="cellIs" dxfId="2" priority="601" stopIfTrue="1" operator="lessThan">
      <formula>0</formula>
    </cfRule>
  </conditionalFormatting>
  <conditionalFormatting sqref="F771">
    <cfRule type="cellIs" dxfId="2" priority="600" stopIfTrue="1" operator="lessThan">
      <formula>0</formula>
    </cfRule>
  </conditionalFormatting>
  <conditionalFormatting sqref="F772">
    <cfRule type="cellIs" dxfId="2" priority="599" stopIfTrue="1" operator="lessThan">
      <formula>0</formula>
    </cfRule>
  </conditionalFormatting>
  <conditionalFormatting sqref="F773">
    <cfRule type="cellIs" dxfId="2" priority="598" stopIfTrue="1" operator="lessThan">
      <formula>0</formula>
    </cfRule>
  </conditionalFormatting>
  <conditionalFormatting sqref="F774">
    <cfRule type="cellIs" dxfId="2" priority="597" stopIfTrue="1" operator="lessThan">
      <formula>0</formula>
    </cfRule>
  </conditionalFormatting>
  <conditionalFormatting sqref="F775">
    <cfRule type="cellIs" dxfId="2" priority="596" stopIfTrue="1" operator="lessThan">
      <formula>0</formula>
    </cfRule>
  </conditionalFormatting>
  <conditionalFormatting sqref="F776">
    <cfRule type="cellIs" dxfId="2" priority="595" stopIfTrue="1" operator="lessThan">
      <formula>0</formula>
    </cfRule>
  </conditionalFormatting>
  <conditionalFormatting sqref="F777">
    <cfRule type="cellIs" dxfId="2" priority="594" stopIfTrue="1" operator="lessThan">
      <formula>0</formula>
    </cfRule>
  </conditionalFormatting>
  <conditionalFormatting sqref="F778">
    <cfRule type="cellIs" dxfId="2" priority="593" stopIfTrue="1" operator="lessThan">
      <formula>0</formula>
    </cfRule>
  </conditionalFormatting>
  <conditionalFormatting sqref="F779">
    <cfRule type="cellIs" dxfId="2" priority="592" stopIfTrue="1" operator="lessThan">
      <formula>0</formula>
    </cfRule>
  </conditionalFormatting>
  <conditionalFormatting sqref="F780">
    <cfRule type="cellIs" dxfId="2" priority="591" stopIfTrue="1" operator="lessThan">
      <formula>0</formula>
    </cfRule>
  </conditionalFormatting>
  <conditionalFormatting sqref="F781">
    <cfRule type="cellIs" dxfId="2" priority="590" stopIfTrue="1" operator="lessThan">
      <formula>0</formula>
    </cfRule>
  </conditionalFormatting>
  <conditionalFormatting sqref="F782">
    <cfRule type="cellIs" dxfId="2" priority="589" stopIfTrue="1" operator="lessThan">
      <formula>0</formula>
    </cfRule>
  </conditionalFormatting>
  <conditionalFormatting sqref="F783">
    <cfRule type="cellIs" dxfId="2" priority="588" stopIfTrue="1" operator="lessThan">
      <formula>0</formula>
    </cfRule>
  </conditionalFormatting>
  <conditionalFormatting sqref="F784">
    <cfRule type="cellIs" dxfId="2" priority="587" stopIfTrue="1" operator="lessThan">
      <formula>0</formula>
    </cfRule>
  </conditionalFormatting>
  <conditionalFormatting sqref="F788">
    <cfRule type="cellIs" dxfId="2" priority="585" stopIfTrue="1" operator="lessThan">
      <formula>0</formula>
    </cfRule>
  </conditionalFormatting>
  <conditionalFormatting sqref="F789">
    <cfRule type="cellIs" dxfId="2" priority="584" stopIfTrue="1" operator="lessThan">
      <formula>0</formula>
    </cfRule>
  </conditionalFormatting>
  <conditionalFormatting sqref="F790">
    <cfRule type="cellIs" dxfId="2" priority="583" stopIfTrue="1" operator="lessThan">
      <formula>0</formula>
    </cfRule>
  </conditionalFormatting>
  <conditionalFormatting sqref="F791">
    <cfRule type="cellIs" dxfId="2" priority="582" stopIfTrue="1" operator="lessThan">
      <formula>0</formula>
    </cfRule>
  </conditionalFormatting>
  <conditionalFormatting sqref="F792">
    <cfRule type="cellIs" dxfId="2" priority="581" stopIfTrue="1" operator="lessThan">
      <formula>0</formula>
    </cfRule>
  </conditionalFormatting>
  <conditionalFormatting sqref="F793">
    <cfRule type="cellIs" dxfId="2" priority="580" stopIfTrue="1" operator="lessThan">
      <formula>0</formula>
    </cfRule>
  </conditionalFormatting>
  <conditionalFormatting sqref="F794">
    <cfRule type="cellIs" dxfId="2" priority="579" stopIfTrue="1" operator="lessThan">
      <formula>0</formula>
    </cfRule>
  </conditionalFormatting>
  <conditionalFormatting sqref="F795">
    <cfRule type="cellIs" dxfId="2" priority="578" stopIfTrue="1" operator="lessThan">
      <formula>0</formula>
    </cfRule>
  </conditionalFormatting>
  <conditionalFormatting sqref="F796">
    <cfRule type="cellIs" dxfId="2" priority="577" stopIfTrue="1" operator="lessThan">
      <formula>0</formula>
    </cfRule>
  </conditionalFormatting>
  <conditionalFormatting sqref="F797">
    <cfRule type="cellIs" dxfId="2" priority="576" stopIfTrue="1" operator="lessThan">
      <formula>0</formula>
    </cfRule>
  </conditionalFormatting>
  <conditionalFormatting sqref="F798">
    <cfRule type="cellIs" dxfId="2" priority="575" stopIfTrue="1" operator="lessThan">
      <formula>0</formula>
    </cfRule>
  </conditionalFormatting>
  <conditionalFormatting sqref="F799">
    <cfRule type="cellIs" dxfId="2" priority="574" stopIfTrue="1" operator="lessThan">
      <formula>0</formula>
    </cfRule>
  </conditionalFormatting>
  <conditionalFormatting sqref="F800">
    <cfRule type="cellIs" dxfId="2" priority="573" stopIfTrue="1" operator="lessThan">
      <formula>0</formula>
    </cfRule>
  </conditionalFormatting>
  <conditionalFormatting sqref="F801">
    <cfRule type="cellIs" dxfId="2" priority="572" stopIfTrue="1" operator="lessThan">
      <formula>0</formula>
    </cfRule>
  </conditionalFormatting>
  <conditionalFormatting sqref="F802">
    <cfRule type="cellIs" dxfId="2" priority="571" stopIfTrue="1" operator="lessThan">
      <formula>0</formula>
    </cfRule>
  </conditionalFormatting>
  <conditionalFormatting sqref="F803">
    <cfRule type="cellIs" dxfId="2" priority="570" stopIfTrue="1" operator="lessThan">
      <formula>0</formula>
    </cfRule>
  </conditionalFormatting>
  <conditionalFormatting sqref="F804">
    <cfRule type="cellIs" dxfId="2" priority="569" stopIfTrue="1" operator="lessThan">
      <formula>0</formula>
    </cfRule>
  </conditionalFormatting>
  <conditionalFormatting sqref="F805">
    <cfRule type="cellIs" dxfId="2" priority="568" stopIfTrue="1" operator="lessThan">
      <formula>0</formula>
    </cfRule>
  </conditionalFormatting>
  <conditionalFormatting sqref="F806">
    <cfRule type="cellIs" dxfId="2" priority="567" stopIfTrue="1" operator="lessThan">
      <formula>0</formula>
    </cfRule>
  </conditionalFormatting>
  <conditionalFormatting sqref="F807">
    <cfRule type="cellIs" dxfId="2" priority="566" stopIfTrue="1" operator="lessThan">
      <formula>0</formula>
    </cfRule>
  </conditionalFormatting>
  <conditionalFormatting sqref="F808">
    <cfRule type="cellIs" dxfId="2" priority="565" stopIfTrue="1" operator="lessThan">
      <formula>0</formula>
    </cfRule>
  </conditionalFormatting>
  <conditionalFormatting sqref="F809">
    <cfRule type="cellIs" dxfId="2" priority="564" stopIfTrue="1" operator="lessThan">
      <formula>0</formula>
    </cfRule>
  </conditionalFormatting>
  <conditionalFormatting sqref="F810">
    <cfRule type="cellIs" dxfId="2" priority="563" stopIfTrue="1" operator="lessThan">
      <formula>0</formula>
    </cfRule>
  </conditionalFormatting>
  <conditionalFormatting sqref="F811">
    <cfRule type="cellIs" dxfId="2" priority="562" stopIfTrue="1" operator="lessThan">
      <formula>0</formula>
    </cfRule>
  </conditionalFormatting>
  <conditionalFormatting sqref="F812">
    <cfRule type="cellIs" dxfId="2" priority="561" stopIfTrue="1" operator="lessThan">
      <formula>0</formula>
    </cfRule>
  </conditionalFormatting>
  <conditionalFormatting sqref="F813">
    <cfRule type="cellIs" dxfId="2" priority="560" stopIfTrue="1" operator="lessThan">
      <formula>0</formula>
    </cfRule>
  </conditionalFormatting>
  <conditionalFormatting sqref="F814">
    <cfRule type="cellIs" dxfId="2" priority="559" stopIfTrue="1" operator="lessThan">
      <formula>0</formula>
    </cfRule>
  </conditionalFormatting>
  <conditionalFormatting sqref="F815">
    <cfRule type="cellIs" dxfId="2" priority="558" stopIfTrue="1" operator="lessThan">
      <formula>0</formula>
    </cfRule>
  </conditionalFormatting>
  <conditionalFormatting sqref="F816">
    <cfRule type="cellIs" dxfId="2" priority="557" stopIfTrue="1" operator="lessThan">
      <formula>0</formula>
    </cfRule>
  </conditionalFormatting>
  <conditionalFormatting sqref="F817">
    <cfRule type="cellIs" dxfId="2" priority="556" stopIfTrue="1" operator="lessThan">
      <formula>0</formula>
    </cfRule>
  </conditionalFormatting>
  <conditionalFormatting sqref="F818">
    <cfRule type="cellIs" dxfId="2" priority="555" stopIfTrue="1" operator="lessThan">
      <formula>0</formula>
    </cfRule>
  </conditionalFormatting>
  <conditionalFormatting sqref="F819">
    <cfRule type="cellIs" dxfId="2" priority="554" stopIfTrue="1" operator="lessThan">
      <formula>0</formula>
    </cfRule>
  </conditionalFormatting>
  <conditionalFormatting sqref="F820">
    <cfRule type="cellIs" dxfId="2" priority="553" stopIfTrue="1" operator="lessThan">
      <formula>0</formula>
    </cfRule>
  </conditionalFormatting>
  <conditionalFormatting sqref="F821">
    <cfRule type="cellIs" dxfId="2" priority="552" stopIfTrue="1" operator="lessThan">
      <formula>0</formula>
    </cfRule>
  </conditionalFormatting>
  <conditionalFormatting sqref="F822">
    <cfRule type="cellIs" dxfId="2" priority="551" stopIfTrue="1" operator="lessThan">
      <formula>0</formula>
    </cfRule>
  </conditionalFormatting>
  <conditionalFormatting sqref="F823">
    <cfRule type="cellIs" dxfId="2" priority="550" stopIfTrue="1" operator="lessThan">
      <formula>0</formula>
    </cfRule>
  </conditionalFormatting>
  <conditionalFormatting sqref="F824">
    <cfRule type="cellIs" dxfId="2" priority="549" stopIfTrue="1" operator="lessThan">
      <formula>0</formula>
    </cfRule>
  </conditionalFormatting>
  <conditionalFormatting sqref="F825">
    <cfRule type="cellIs" dxfId="2" priority="548" stopIfTrue="1" operator="lessThan">
      <formula>0</formula>
    </cfRule>
  </conditionalFormatting>
  <conditionalFormatting sqref="F826">
    <cfRule type="cellIs" dxfId="2" priority="547" stopIfTrue="1" operator="lessThan">
      <formula>0</formula>
    </cfRule>
  </conditionalFormatting>
  <conditionalFormatting sqref="F827">
    <cfRule type="cellIs" dxfId="2" priority="546" stopIfTrue="1" operator="lessThan">
      <formula>0</formula>
    </cfRule>
  </conditionalFormatting>
  <conditionalFormatting sqref="F828">
    <cfRule type="cellIs" dxfId="2" priority="545" stopIfTrue="1" operator="lessThan">
      <formula>0</formula>
    </cfRule>
  </conditionalFormatting>
  <conditionalFormatting sqref="F829">
    <cfRule type="cellIs" dxfId="2" priority="544" stopIfTrue="1" operator="lessThan">
      <formula>0</formula>
    </cfRule>
  </conditionalFormatting>
  <conditionalFormatting sqref="F830">
    <cfRule type="cellIs" dxfId="2" priority="543" stopIfTrue="1" operator="lessThan">
      <formula>0</formula>
    </cfRule>
  </conditionalFormatting>
  <conditionalFormatting sqref="F831">
    <cfRule type="cellIs" dxfId="2" priority="542" stopIfTrue="1" operator="lessThan">
      <formula>0</formula>
    </cfRule>
  </conditionalFormatting>
  <conditionalFormatting sqref="F832">
    <cfRule type="cellIs" dxfId="2" priority="541" stopIfTrue="1" operator="lessThan">
      <formula>0</formula>
    </cfRule>
  </conditionalFormatting>
  <conditionalFormatting sqref="F833">
    <cfRule type="cellIs" dxfId="2" priority="540" stopIfTrue="1" operator="lessThan">
      <formula>0</formula>
    </cfRule>
  </conditionalFormatting>
  <conditionalFormatting sqref="F834">
    <cfRule type="cellIs" dxfId="2" priority="539" stopIfTrue="1" operator="lessThan">
      <formula>0</formula>
    </cfRule>
  </conditionalFormatting>
  <conditionalFormatting sqref="F835">
    <cfRule type="cellIs" dxfId="2" priority="538" stopIfTrue="1" operator="lessThan">
      <formula>0</formula>
    </cfRule>
  </conditionalFormatting>
  <conditionalFormatting sqref="F836">
    <cfRule type="cellIs" dxfId="2" priority="537" stopIfTrue="1" operator="lessThan">
      <formula>0</formula>
    </cfRule>
  </conditionalFormatting>
  <conditionalFormatting sqref="F837">
    <cfRule type="cellIs" dxfId="2" priority="536" stopIfTrue="1" operator="lessThan">
      <formula>0</formula>
    </cfRule>
  </conditionalFormatting>
  <conditionalFormatting sqref="F838">
    <cfRule type="cellIs" dxfId="2" priority="535" stopIfTrue="1" operator="lessThan">
      <formula>0</formula>
    </cfRule>
  </conditionalFormatting>
  <conditionalFormatting sqref="F839">
    <cfRule type="cellIs" dxfId="2" priority="534" stopIfTrue="1" operator="lessThan">
      <formula>0</formula>
    </cfRule>
  </conditionalFormatting>
  <conditionalFormatting sqref="F840">
    <cfRule type="cellIs" dxfId="2" priority="533" stopIfTrue="1" operator="lessThan">
      <formula>0</formula>
    </cfRule>
  </conditionalFormatting>
  <conditionalFormatting sqref="F841">
    <cfRule type="cellIs" dxfId="2" priority="532" stopIfTrue="1" operator="lessThan">
      <formula>0</formula>
    </cfRule>
  </conditionalFormatting>
  <conditionalFormatting sqref="F842">
    <cfRule type="cellIs" dxfId="2" priority="531" stopIfTrue="1" operator="lessThan">
      <formula>0</formula>
    </cfRule>
  </conditionalFormatting>
  <conditionalFormatting sqref="F843">
    <cfRule type="cellIs" dxfId="2" priority="530" stopIfTrue="1" operator="lessThan">
      <formula>0</formula>
    </cfRule>
  </conditionalFormatting>
  <conditionalFormatting sqref="F844">
    <cfRule type="cellIs" dxfId="2" priority="529" stopIfTrue="1" operator="lessThan">
      <formula>0</formula>
    </cfRule>
  </conditionalFormatting>
  <conditionalFormatting sqref="F845">
    <cfRule type="cellIs" dxfId="2" priority="528" stopIfTrue="1" operator="lessThan">
      <formula>0</formula>
    </cfRule>
  </conditionalFormatting>
  <conditionalFormatting sqref="F846">
    <cfRule type="cellIs" dxfId="2" priority="527" stopIfTrue="1" operator="lessThan">
      <formula>0</formula>
    </cfRule>
  </conditionalFormatting>
  <conditionalFormatting sqref="F847">
    <cfRule type="cellIs" dxfId="2" priority="526" stopIfTrue="1" operator="lessThan">
      <formula>0</formula>
    </cfRule>
  </conditionalFormatting>
  <conditionalFormatting sqref="F848">
    <cfRule type="cellIs" dxfId="2" priority="525" stopIfTrue="1" operator="lessThan">
      <formula>0</formula>
    </cfRule>
  </conditionalFormatting>
  <conditionalFormatting sqref="F849">
    <cfRule type="cellIs" dxfId="2" priority="524" stopIfTrue="1" operator="lessThan">
      <formula>0</formula>
    </cfRule>
  </conditionalFormatting>
  <conditionalFormatting sqref="F850">
    <cfRule type="cellIs" dxfId="2" priority="523" stopIfTrue="1" operator="lessThan">
      <formula>0</formula>
    </cfRule>
  </conditionalFormatting>
  <conditionalFormatting sqref="F851">
    <cfRule type="cellIs" dxfId="2" priority="522" stopIfTrue="1" operator="lessThan">
      <formula>0</formula>
    </cfRule>
  </conditionalFormatting>
  <conditionalFormatting sqref="F852">
    <cfRule type="cellIs" dxfId="2" priority="521" stopIfTrue="1" operator="lessThan">
      <formula>0</formula>
    </cfRule>
  </conditionalFormatting>
  <conditionalFormatting sqref="F853">
    <cfRule type="cellIs" dxfId="2" priority="520" stopIfTrue="1" operator="lessThan">
      <formula>0</formula>
    </cfRule>
  </conditionalFormatting>
  <conditionalFormatting sqref="F854">
    <cfRule type="cellIs" dxfId="2" priority="519" stopIfTrue="1" operator="lessThan">
      <formula>0</formula>
    </cfRule>
  </conditionalFormatting>
  <conditionalFormatting sqref="F855">
    <cfRule type="cellIs" dxfId="2" priority="518" stopIfTrue="1" operator="lessThan">
      <formula>0</formula>
    </cfRule>
  </conditionalFormatting>
  <conditionalFormatting sqref="F856">
    <cfRule type="cellIs" dxfId="2" priority="517" stopIfTrue="1" operator="lessThan">
      <formula>0</formula>
    </cfRule>
  </conditionalFormatting>
  <conditionalFormatting sqref="F857">
    <cfRule type="cellIs" dxfId="2" priority="516" stopIfTrue="1" operator="lessThan">
      <formula>0</formula>
    </cfRule>
  </conditionalFormatting>
  <conditionalFormatting sqref="F858">
    <cfRule type="cellIs" dxfId="2" priority="515" stopIfTrue="1" operator="lessThan">
      <formula>0</formula>
    </cfRule>
  </conditionalFormatting>
  <conditionalFormatting sqref="F859">
    <cfRule type="cellIs" dxfId="2" priority="514" stopIfTrue="1" operator="lessThan">
      <formula>0</formula>
    </cfRule>
  </conditionalFormatting>
  <conditionalFormatting sqref="F860">
    <cfRule type="cellIs" dxfId="2" priority="513" stopIfTrue="1" operator="lessThan">
      <formula>0</formula>
    </cfRule>
  </conditionalFormatting>
  <conditionalFormatting sqref="F861">
    <cfRule type="cellIs" dxfId="2" priority="512" stopIfTrue="1" operator="lessThan">
      <formula>0</formula>
    </cfRule>
  </conditionalFormatting>
  <conditionalFormatting sqref="F862">
    <cfRule type="cellIs" dxfId="2" priority="511" stopIfTrue="1" operator="lessThan">
      <formula>0</formula>
    </cfRule>
  </conditionalFormatting>
  <conditionalFormatting sqref="F863">
    <cfRule type="cellIs" dxfId="2" priority="510" stopIfTrue="1" operator="lessThan">
      <formula>0</formula>
    </cfRule>
  </conditionalFormatting>
  <conditionalFormatting sqref="F864">
    <cfRule type="cellIs" dxfId="2" priority="509" stopIfTrue="1" operator="lessThan">
      <formula>0</formula>
    </cfRule>
  </conditionalFormatting>
  <conditionalFormatting sqref="F865">
    <cfRule type="cellIs" dxfId="2" priority="508" stopIfTrue="1" operator="lessThan">
      <formula>0</formula>
    </cfRule>
  </conditionalFormatting>
  <conditionalFormatting sqref="F866">
    <cfRule type="cellIs" dxfId="2" priority="507" stopIfTrue="1" operator="lessThan">
      <formula>0</formula>
    </cfRule>
  </conditionalFormatting>
  <conditionalFormatting sqref="F867">
    <cfRule type="cellIs" dxfId="2" priority="506" stopIfTrue="1" operator="lessThan">
      <formula>0</formula>
    </cfRule>
  </conditionalFormatting>
  <conditionalFormatting sqref="F868">
    <cfRule type="cellIs" dxfId="2" priority="505" stopIfTrue="1" operator="lessThan">
      <formula>0</formula>
    </cfRule>
  </conditionalFormatting>
  <conditionalFormatting sqref="F869">
    <cfRule type="cellIs" dxfId="2" priority="504" stopIfTrue="1" operator="lessThan">
      <formula>0</formula>
    </cfRule>
  </conditionalFormatting>
  <conditionalFormatting sqref="F870">
    <cfRule type="cellIs" dxfId="2" priority="503" stopIfTrue="1" operator="lessThan">
      <formula>0</formula>
    </cfRule>
  </conditionalFormatting>
  <conditionalFormatting sqref="F871">
    <cfRule type="cellIs" dxfId="2" priority="502" stopIfTrue="1" operator="lessThan">
      <formula>0</formula>
    </cfRule>
  </conditionalFormatting>
  <conditionalFormatting sqref="F872">
    <cfRule type="cellIs" dxfId="2" priority="501" stopIfTrue="1" operator="lessThan">
      <formula>0</formula>
    </cfRule>
  </conditionalFormatting>
  <conditionalFormatting sqref="F873">
    <cfRule type="cellIs" dxfId="2" priority="500" stopIfTrue="1" operator="lessThan">
      <formula>0</formula>
    </cfRule>
  </conditionalFormatting>
  <conditionalFormatting sqref="F874">
    <cfRule type="cellIs" dxfId="2" priority="499" stopIfTrue="1" operator="lessThan">
      <formula>0</formula>
    </cfRule>
  </conditionalFormatting>
  <conditionalFormatting sqref="F875">
    <cfRule type="cellIs" dxfId="2" priority="498" stopIfTrue="1" operator="lessThan">
      <formula>0</formula>
    </cfRule>
  </conditionalFormatting>
  <conditionalFormatting sqref="F876">
    <cfRule type="cellIs" dxfId="2" priority="497" stopIfTrue="1" operator="lessThan">
      <formula>0</formula>
    </cfRule>
  </conditionalFormatting>
  <conditionalFormatting sqref="F877">
    <cfRule type="cellIs" dxfId="2" priority="496" stopIfTrue="1" operator="lessThan">
      <formula>0</formula>
    </cfRule>
  </conditionalFormatting>
  <conditionalFormatting sqref="F878">
    <cfRule type="cellIs" dxfId="2" priority="495" stopIfTrue="1" operator="lessThan">
      <formula>0</formula>
    </cfRule>
  </conditionalFormatting>
  <conditionalFormatting sqref="F879">
    <cfRule type="cellIs" dxfId="2" priority="494" stopIfTrue="1" operator="lessThan">
      <formula>0</formula>
    </cfRule>
  </conditionalFormatting>
  <conditionalFormatting sqref="F880">
    <cfRule type="cellIs" dxfId="2" priority="493" stopIfTrue="1" operator="lessThan">
      <formula>0</formula>
    </cfRule>
  </conditionalFormatting>
  <conditionalFormatting sqref="F881">
    <cfRule type="cellIs" dxfId="2" priority="492" stopIfTrue="1" operator="lessThan">
      <formula>0</formula>
    </cfRule>
  </conditionalFormatting>
  <conditionalFormatting sqref="F882">
    <cfRule type="cellIs" dxfId="2" priority="491" stopIfTrue="1" operator="lessThan">
      <formula>0</formula>
    </cfRule>
  </conditionalFormatting>
  <conditionalFormatting sqref="F883">
    <cfRule type="cellIs" dxfId="2" priority="490" stopIfTrue="1" operator="lessThan">
      <formula>0</formula>
    </cfRule>
  </conditionalFormatting>
  <conditionalFormatting sqref="F884">
    <cfRule type="cellIs" dxfId="2" priority="489" stopIfTrue="1" operator="lessThan">
      <formula>0</formula>
    </cfRule>
  </conditionalFormatting>
  <conditionalFormatting sqref="F885">
    <cfRule type="cellIs" dxfId="2" priority="488" stopIfTrue="1" operator="lessThan">
      <formula>0</formula>
    </cfRule>
  </conditionalFormatting>
  <conditionalFormatting sqref="F886">
    <cfRule type="cellIs" dxfId="2" priority="487" stopIfTrue="1" operator="lessThan">
      <formula>0</formula>
    </cfRule>
  </conditionalFormatting>
  <conditionalFormatting sqref="F887">
    <cfRule type="cellIs" dxfId="2" priority="486" stopIfTrue="1" operator="lessThan">
      <formula>0</formula>
    </cfRule>
  </conditionalFormatting>
  <conditionalFormatting sqref="F888">
    <cfRule type="cellIs" dxfId="2" priority="485" stopIfTrue="1" operator="lessThan">
      <formula>0</formula>
    </cfRule>
  </conditionalFormatting>
  <conditionalFormatting sqref="F889">
    <cfRule type="cellIs" dxfId="2" priority="484" stopIfTrue="1" operator="lessThan">
      <formula>0</formula>
    </cfRule>
  </conditionalFormatting>
  <conditionalFormatting sqref="F890">
    <cfRule type="cellIs" dxfId="2" priority="483" stopIfTrue="1" operator="lessThan">
      <formula>0</formula>
    </cfRule>
  </conditionalFormatting>
  <conditionalFormatting sqref="F891">
    <cfRule type="cellIs" dxfId="2" priority="482" stopIfTrue="1" operator="lessThan">
      <formula>0</formula>
    </cfRule>
  </conditionalFormatting>
  <conditionalFormatting sqref="F892">
    <cfRule type="cellIs" dxfId="2" priority="481" stopIfTrue="1" operator="lessThan">
      <formula>0</formula>
    </cfRule>
  </conditionalFormatting>
  <conditionalFormatting sqref="F893">
    <cfRule type="cellIs" dxfId="2" priority="480" stopIfTrue="1" operator="lessThan">
      <formula>0</formula>
    </cfRule>
  </conditionalFormatting>
  <conditionalFormatting sqref="F894">
    <cfRule type="cellIs" dxfId="2" priority="479" stopIfTrue="1" operator="lessThan">
      <formula>0</formula>
    </cfRule>
  </conditionalFormatting>
  <conditionalFormatting sqref="F895">
    <cfRule type="cellIs" dxfId="2" priority="478" stopIfTrue="1" operator="lessThan">
      <formula>0</formula>
    </cfRule>
  </conditionalFormatting>
  <conditionalFormatting sqref="F896">
    <cfRule type="cellIs" dxfId="2" priority="477" stopIfTrue="1" operator="lessThan">
      <formula>0</formula>
    </cfRule>
  </conditionalFormatting>
  <conditionalFormatting sqref="F897">
    <cfRule type="cellIs" dxfId="2" priority="476" stopIfTrue="1" operator="lessThan">
      <formula>0</formula>
    </cfRule>
  </conditionalFormatting>
  <conditionalFormatting sqref="F898">
    <cfRule type="cellIs" dxfId="2" priority="475" stopIfTrue="1" operator="lessThan">
      <formula>0</formula>
    </cfRule>
  </conditionalFormatting>
  <conditionalFormatting sqref="F899">
    <cfRule type="cellIs" dxfId="2" priority="474" stopIfTrue="1" operator="lessThan">
      <formula>0</formula>
    </cfRule>
  </conditionalFormatting>
  <conditionalFormatting sqref="F900">
    <cfRule type="cellIs" dxfId="2" priority="473" stopIfTrue="1" operator="lessThan">
      <formula>0</formula>
    </cfRule>
  </conditionalFormatting>
  <conditionalFormatting sqref="F901">
    <cfRule type="cellIs" dxfId="2" priority="472" stopIfTrue="1" operator="lessThan">
      <formula>0</formula>
    </cfRule>
  </conditionalFormatting>
  <conditionalFormatting sqref="F902">
    <cfRule type="cellIs" dxfId="2" priority="471" stopIfTrue="1" operator="lessThan">
      <formula>0</formula>
    </cfRule>
  </conditionalFormatting>
  <conditionalFormatting sqref="F903">
    <cfRule type="cellIs" dxfId="2" priority="470" stopIfTrue="1" operator="lessThan">
      <formula>0</formula>
    </cfRule>
  </conditionalFormatting>
  <conditionalFormatting sqref="F904">
    <cfRule type="cellIs" dxfId="2" priority="469" stopIfTrue="1" operator="lessThan">
      <formula>0</formula>
    </cfRule>
  </conditionalFormatting>
  <conditionalFormatting sqref="F905">
    <cfRule type="cellIs" dxfId="2" priority="468" stopIfTrue="1" operator="lessThan">
      <formula>0</formula>
    </cfRule>
  </conditionalFormatting>
  <conditionalFormatting sqref="F906">
    <cfRule type="cellIs" dxfId="2" priority="467" stopIfTrue="1" operator="lessThan">
      <formula>0</formula>
    </cfRule>
  </conditionalFormatting>
  <conditionalFormatting sqref="F907">
    <cfRule type="cellIs" dxfId="2" priority="466" stopIfTrue="1" operator="lessThan">
      <formula>0</formula>
    </cfRule>
  </conditionalFormatting>
  <conditionalFormatting sqref="F908">
    <cfRule type="cellIs" dxfId="2" priority="465" stopIfTrue="1" operator="lessThan">
      <formula>0</formula>
    </cfRule>
  </conditionalFormatting>
  <conditionalFormatting sqref="F909">
    <cfRule type="cellIs" dxfId="2" priority="464" stopIfTrue="1" operator="lessThan">
      <formula>0</formula>
    </cfRule>
  </conditionalFormatting>
  <conditionalFormatting sqref="F910">
    <cfRule type="cellIs" dxfId="2" priority="463" stopIfTrue="1" operator="lessThan">
      <formula>0</formula>
    </cfRule>
  </conditionalFormatting>
  <conditionalFormatting sqref="F911">
    <cfRule type="cellIs" dxfId="2" priority="462" stopIfTrue="1" operator="lessThan">
      <formula>0</formula>
    </cfRule>
  </conditionalFormatting>
  <conditionalFormatting sqref="F912">
    <cfRule type="cellIs" dxfId="2" priority="461" stopIfTrue="1" operator="lessThan">
      <formula>0</formula>
    </cfRule>
  </conditionalFormatting>
  <conditionalFormatting sqref="F913">
    <cfRule type="cellIs" dxfId="2" priority="460" stopIfTrue="1" operator="lessThan">
      <formula>0</formula>
    </cfRule>
  </conditionalFormatting>
  <conditionalFormatting sqref="F916">
    <cfRule type="cellIs" dxfId="2" priority="458" stopIfTrue="1" operator="lessThan">
      <formula>0</formula>
    </cfRule>
  </conditionalFormatting>
  <conditionalFormatting sqref="F917">
    <cfRule type="cellIs" dxfId="2" priority="457" stopIfTrue="1" operator="lessThan">
      <formula>0</formula>
    </cfRule>
  </conditionalFormatting>
  <conditionalFormatting sqref="F918">
    <cfRule type="cellIs" dxfId="2" priority="456" stopIfTrue="1" operator="lessThan">
      <formula>0</formula>
    </cfRule>
  </conditionalFormatting>
  <conditionalFormatting sqref="F919">
    <cfRule type="cellIs" dxfId="2" priority="455" stopIfTrue="1" operator="lessThan">
      <formula>0</formula>
    </cfRule>
  </conditionalFormatting>
  <conditionalFormatting sqref="F920">
    <cfRule type="cellIs" dxfId="2" priority="454" stopIfTrue="1" operator="lessThan">
      <formula>0</formula>
    </cfRule>
  </conditionalFormatting>
  <conditionalFormatting sqref="F921">
    <cfRule type="cellIs" dxfId="2" priority="453" stopIfTrue="1" operator="lessThan">
      <formula>0</formula>
    </cfRule>
  </conditionalFormatting>
  <conditionalFormatting sqref="F922">
    <cfRule type="cellIs" dxfId="2" priority="452" stopIfTrue="1" operator="lessThan">
      <formula>0</formula>
    </cfRule>
  </conditionalFormatting>
  <conditionalFormatting sqref="F923">
    <cfRule type="cellIs" dxfId="2" priority="451" stopIfTrue="1" operator="lessThan">
      <formula>0</formula>
    </cfRule>
  </conditionalFormatting>
  <conditionalFormatting sqref="F924">
    <cfRule type="cellIs" dxfId="2" priority="450" stopIfTrue="1" operator="lessThan">
      <formula>0</formula>
    </cfRule>
  </conditionalFormatting>
  <conditionalFormatting sqref="F925">
    <cfRule type="cellIs" dxfId="2" priority="449" stopIfTrue="1" operator="lessThan">
      <formula>0</formula>
    </cfRule>
  </conditionalFormatting>
  <conditionalFormatting sqref="F926">
    <cfRule type="cellIs" dxfId="2" priority="448" stopIfTrue="1" operator="lessThan">
      <formula>0</formula>
    </cfRule>
  </conditionalFormatting>
  <conditionalFormatting sqref="F927">
    <cfRule type="cellIs" dxfId="2" priority="447" stopIfTrue="1" operator="lessThan">
      <formula>0</formula>
    </cfRule>
  </conditionalFormatting>
  <conditionalFormatting sqref="F928">
    <cfRule type="cellIs" dxfId="2" priority="446" stopIfTrue="1" operator="lessThan">
      <formula>0</formula>
    </cfRule>
  </conditionalFormatting>
  <conditionalFormatting sqref="F929">
    <cfRule type="cellIs" dxfId="2" priority="445" stopIfTrue="1" operator="lessThan">
      <formula>0</formula>
    </cfRule>
  </conditionalFormatting>
  <conditionalFormatting sqref="F930">
    <cfRule type="cellIs" dxfId="2" priority="444" stopIfTrue="1" operator="lessThan">
      <formula>0</formula>
    </cfRule>
  </conditionalFormatting>
  <conditionalFormatting sqref="F931">
    <cfRule type="cellIs" dxfId="2" priority="443" stopIfTrue="1" operator="lessThan">
      <formula>0</formula>
    </cfRule>
  </conditionalFormatting>
  <conditionalFormatting sqref="F932">
    <cfRule type="cellIs" dxfId="2" priority="442" stopIfTrue="1" operator="lessThan">
      <formula>0</formula>
    </cfRule>
  </conditionalFormatting>
  <conditionalFormatting sqref="F933">
    <cfRule type="cellIs" dxfId="2" priority="441" stopIfTrue="1" operator="lessThan">
      <formula>0</formula>
    </cfRule>
  </conditionalFormatting>
  <conditionalFormatting sqref="F934">
    <cfRule type="cellIs" dxfId="2" priority="440" stopIfTrue="1" operator="lessThan">
      <formula>0</formula>
    </cfRule>
  </conditionalFormatting>
  <conditionalFormatting sqref="F935">
    <cfRule type="cellIs" dxfId="2" priority="439" stopIfTrue="1" operator="lessThan">
      <formula>0</formula>
    </cfRule>
  </conditionalFormatting>
  <conditionalFormatting sqref="F936">
    <cfRule type="cellIs" dxfId="2" priority="438" stopIfTrue="1" operator="lessThan">
      <formula>0</formula>
    </cfRule>
  </conditionalFormatting>
  <conditionalFormatting sqref="F937">
    <cfRule type="cellIs" dxfId="2" priority="437" stopIfTrue="1" operator="lessThan">
      <formula>0</formula>
    </cfRule>
  </conditionalFormatting>
  <conditionalFormatting sqref="F938">
    <cfRule type="cellIs" dxfId="2" priority="436" stopIfTrue="1" operator="lessThan">
      <formula>0</formula>
    </cfRule>
  </conditionalFormatting>
  <conditionalFormatting sqref="F939">
    <cfRule type="cellIs" dxfId="2" priority="435" stopIfTrue="1" operator="lessThan">
      <formula>0</formula>
    </cfRule>
  </conditionalFormatting>
  <conditionalFormatting sqref="F940">
    <cfRule type="cellIs" dxfId="2" priority="434" stopIfTrue="1" operator="lessThan">
      <formula>0</formula>
    </cfRule>
  </conditionalFormatting>
  <conditionalFormatting sqref="F941">
    <cfRule type="cellIs" dxfId="2" priority="433" stopIfTrue="1" operator="lessThan">
      <formula>0</formula>
    </cfRule>
  </conditionalFormatting>
  <conditionalFormatting sqref="F942">
    <cfRule type="cellIs" dxfId="2" priority="432" stopIfTrue="1" operator="lessThan">
      <formula>0</formula>
    </cfRule>
  </conditionalFormatting>
  <conditionalFormatting sqref="F943">
    <cfRule type="cellIs" dxfId="2" priority="431" stopIfTrue="1" operator="lessThan">
      <formula>0</formula>
    </cfRule>
  </conditionalFormatting>
  <conditionalFormatting sqref="F944">
    <cfRule type="cellIs" dxfId="2" priority="430" stopIfTrue="1" operator="lessThan">
      <formula>0</formula>
    </cfRule>
  </conditionalFormatting>
  <conditionalFormatting sqref="F945">
    <cfRule type="cellIs" dxfId="2" priority="429" stopIfTrue="1" operator="lessThan">
      <formula>0</formula>
    </cfRule>
  </conditionalFormatting>
  <conditionalFormatting sqref="F946">
    <cfRule type="cellIs" dxfId="2" priority="428" stopIfTrue="1" operator="lessThan">
      <formula>0</formula>
    </cfRule>
  </conditionalFormatting>
  <conditionalFormatting sqref="F947">
    <cfRule type="cellIs" dxfId="2" priority="427" stopIfTrue="1" operator="lessThan">
      <formula>0</formula>
    </cfRule>
  </conditionalFormatting>
  <conditionalFormatting sqref="F948">
    <cfRule type="cellIs" dxfId="2" priority="426" stopIfTrue="1" operator="lessThan">
      <formula>0</formula>
    </cfRule>
  </conditionalFormatting>
  <conditionalFormatting sqref="F949">
    <cfRule type="cellIs" dxfId="2" priority="425" stopIfTrue="1" operator="lessThan">
      <formula>0</formula>
    </cfRule>
  </conditionalFormatting>
  <conditionalFormatting sqref="F950">
    <cfRule type="cellIs" dxfId="2" priority="424" stopIfTrue="1" operator="lessThan">
      <formula>0</formula>
    </cfRule>
  </conditionalFormatting>
  <conditionalFormatting sqref="F951">
    <cfRule type="cellIs" dxfId="2" priority="423" stopIfTrue="1" operator="lessThan">
      <formula>0</formula>
    </cfRule>
  </conditionalFormatting>
  <conditionalFormatting sqref="F952">
    <cfRule type="cellIs" dxfId="2" priority="422" stopIfTrue="1" operator="lessThan">
      <formula>0</formula>
    </cfRule>
  </conditionalFormatting>
  <conditionalFormatting sqref="F953">
    <cfRule type="cellIs" dxfId="2" priority="421" stopIfTrue="1" operator="lessThan">
      <formula>0</formula>
    </cfRule>
  </conditionalFormatting>
  <conditionalFormatting sqref="F954">
    <cfRule type="cellIs" dxfId="2" priority="420" stopIfTrue="1" operator="lessThan">
      <formula>0</formula>
    </cfRule>
  </conditionalFormatting>
  <conditionalFormatting sqref="F955">
    <cfRule type="cellIs" dxfId="2" priority="419" stopIfTrue="1" operator="lessThan">
      <formula>0</formula>
    </cfRule>
  </conditionalFormatting>
  <conditionalFormatting sqref="F956">
    <cfRule type="cellIs" dxfId="2" priority="418" stopIfTrue="1" operator="lessThan">
      <formula>0</formula>
    </cfRule>
  </conditionalFormatting>
  <conditionalFormatting sqref="F957">
    <cfRule type="cellIs" dxfId="2" priority="417" stopIfTrue="1" operator="lessThan">
      <formula>0</formula>
    </cfRule>
  </conditionalFormatting>
  <conditionalFormatting sqref="F958">
    <cfRule type="cellIs" dxfId="2" priority="416" stopIfTrue="1" operator="lessThan">
      <formula>0</formula>
    </cfRule>
  </conditionalFormatting>
  <conditionalFormatting sqref="F959">
    <cfRule type="cellIs" dxfId="2" priority="415" stopIfTrue="1" operator="lessThan">
      <formula>0</formula>
    </cfRule>
  </conditionalFormatting>
  <conditionalFormatting sqref="F960">
    <cfRule type="cellIs" dxfId="2" priority="414" stopIfTrue="1" operator="lessThan">
      <formula>0</formula>
    </cfRule>
  </conditionalFormatting>
  <conditionalFormatting sqref="F961">
    <cfRule type="cellIs" dxfId="2" priority="413" stopIfTrue="1" operator="lessThan">
      <formula>0</formula>
    </cfRule>
  </conditionalFormatting>
  <conditionalFormatting sqref="F962">
    <cfRule type="cellIs" dxfId="2" priority="412" stopIfTrue="1" operator="lessThan">
      <formula>0</formula>
    </cfRule>
  </conditionalFormatting>
  <conditionalFormatting sqref="F963">
    <cfRule type="cellIs" dxfId="2" priority="411" stopIfTrue="1" operator="lessThan">
      <formula>0</formula>
    </cfRule>
  </conditionalFormatting>
  <conditionalFormatting sqref="F964">
    <cfRule type="cellIs" dxfId="2" priority="410" stopIfTrue="1" operator="lessThan">
      <formula>0</formula>
    </cfRule>
  </conditionalFormatting>
  <conditionalFormatting sqref="F965">
    <cfRule type="cellIs" dxfId="2" priority="409" stopIfTrue="1" operator="lessThan">
      <formula>0</formula>
    </cfRule>
  </conditionalFormatting>
  <conditionalFormatting sqref="F966">
    <cfRule type="cellIs" dxfId="2" priority="408" stopIfTrue="1" operator="lessThan">
      <formula>0</formula>
    </cfRule>
  </conditionalFormatting>
  <conditionalFormatting sqref="F967">
    <cfRule type="cellIs" dxfId="2" priority="407" stopIfTrue="1" operator="lessThan">
      <formula>0</formula>
    </cfRule>
  </conditionalFormatting>
  <conditionalFormatting sqref="F968">
    <cfRule type="cellIs" dxfId="2" priority="406" stopIfTrue="1" operator="lessThan">
      <formula>0</formula>
    </cfRule>
  </conditionalFormatting>
  <conditionalFormatting sqref="F969">
    <cfRule type="cellIs" dxfId="2" priority="405" stopIfTrue="1" operator="lessThan">
      <formula>0</formula>
    </cfRule>
  </conditionalFormatting>
  <conditionalFormatting sqref="F970">
    <cfRule type="cellIs" dxfId="2" priority="404" stopIfTrue="1" operator="lessThan">
      <formula>0</formula>
    </cfRule>
  </conditionalFormatting>
  <conditionalFormatting sqref="F971">
    <cfRule type="cellIs" dxfId="2" priority="403" stopIfTrue="1" operator="lessThan">
      <formula>0</formula>
    </cfRule>
  </conditionalFormatting>
  <conditionalFormatting sqref="F972">
    <cfRule type="cellIs" dxfId="2" priority="402" stopIfTrue="1" operator="lessThan">
      <formula>0</formula>
    </cfRule>
  </conditionalFormatting>
  <conditionalFormatting sqref="F973">
    <cfRule type="cellIs" dxfId="2" priority="401" stopIfTrue="1" operator="lessThan">
      <formula>0</formula>
    </cfRule>
  </conditionalFormatting>
  <conditionalFormatting sqref="F974">
    <cfRule type="cellIs" dxfId="2" priority="400" stopIfTrue="1" operator="lessThan">
      <formula>0</formula>
    </cfRule>
  </conditionalFormatting>
  <conditionalFormatting sqref="F975">
    <cfRule type="cellIs" dxfId="2" priority="399" stopIfTrue="1" operator="lessThan">
      <formula>0</formula>
    </cfRule>
  </conditionalFormatting>
  <conditionalFormatting sqref="F976">
    <cfRule type="cellIs" dxfId="2" priority="398" stopIfTrue="1" operator="lessThan">
      <formula>0</formula>
    </cfRule>
  </conditionalFormatting>
  <conditionalFormatting sqref="F977">
    <cfRule type="cellIs" dxfId="2" priority="397" stopIfTrue="1" operator="lessThan">
      <formula>0</formula>
    </cfRule>
  </conditionalFormatting>
  <conditionalFormatting sqref="F978">
    <cfRule type="cellIs" dxfId="2" priority="396" stopIfTrue="1" operator="lessThan">
      <formula>0</formula>
    </cfRule>
  </conditionalFormatting>
  <conditionalFormatting sqref="F979">
    <cfRule type="cellIs" dxfId="2" priority="395" stopIfTrue="1" operator="lessThan">
      <formula>0</formula>
    </cfRule>
  </conditionalFormatting>
  <conditionalFormatting sqref="F980">
    <cfRule type="cellIs" dxfId="2" priority="394" stopIfTrue="1" operator="lessThan">
      <formula>0</formula>
    </cfRule>
  </conditionalFormatting>
  <conditionalFormatting sqref="F981">
    <cfRule type="cellIs" dxfId="2" priority="393" stopIfTrue="1" operator="lessThan">
      <formula>0</formula>
    </cfRule>
  </conditionalFormatting>
  <conditionalFormatting sqref="F982">
    <cfRule type="cellIs" dxfId="2" priority="392" stopIfTrue="1" operator="lessThan">
      <formula>0</formula>
    </cfRule>
  </conditionalFormatting>
  <conditionalFormatting sqref="F983">
    <cfRule type="cellIs" dxfId="2" priority="391" stopIfTrue="1" operator="lessThan">
      <formula>0</formula>
    </cfRule>
  </conditionalFormatting>
  <conditionalFormatting sqref="F984">
    <cfRule type="cellIs" dxfId="2" priority="390" stopIfTrue="1" operator="lessThan">
      <formula>0</formula>
    </cfRule>
  </conditionalFormatting>
  <conditionalFormatting sqref="F985">
    <cfRule type="cellIs" dxfId="2" priority="389" stopIfTrue="1" operator="lessThan">
      <formula>0</formula>
    </cfRule>
  </conditionalFormatting>
  <conditionalFormatting sqref="F986">
    <cfRule type="cellIs" dxfId="2" priority="388" stopIfTrue="1" operator="lessThan">
      <formula>0</formula>
    </cfRule>
  </conditionalFormatting>
  <conditionalFormatting sqref="F987">
    <cfRule type="cellIs" dxfId="2" priority="387" stopIfTrue="1" operator="lessThan">
      <formula>0</formula>
    </cfRule>
  </conditionalFormatting>
  <conditionalFormatting sqref="F988">
    <cfRule type="cellIs" dxfId="2" priority="386" stopIfTrue="1" operator="lessThan">
      <formula>0</formula>
    </cfRule>
  </conditionalFormatting>
  <conditionalFormatting sqref="F989">
    <cfRule type="cellIs" dxfId="2" priority="385" stopIfTrue="1" operator="lessThan">
      <formula>0</formula>
    </cfRule>
  </conditionalFormatting>
  <conditionalFormatting sqref="F990">
    <cfRule type="cellIs" dxfId="2" priority="384" stopIfTrue="1" operator="lessThan">
      <formula>0</formula>
    </cfRule>
  </conditionalFormatting>
  <conditionalFormatting sqref="F991">
    <cfRule type="cellIs" dxfId="2" priority="383" stopIfTrue="1" operator="lessThan">
      <formula>0</formula>
    </cfRule>
  </conditionalFormatting>
  <conditionalFormatting sqref="F992">
    <cfRule type="cellIs" dxfId="2" priority="382" stopIfTrue="1" operator="lessThan">
      <formula>0</formula>
    </cfRule>
  </conditionalFormatting>
  <conditionalFormatting sqref="F993">
    <cfRule type="cellIs" dxfId="2" priority="381" stopIfTrue="1" operator="lessThan">
      <formula>0</formula>
    </cfRule>
  </conditionalFormatting>
  <conditionalFormatting sqref="F994">
    <cfRule type="cellIs" dxfId="2" priority="380" stopIfTrue="1" operator="lessThan">
      <formula>0</formula>
    </cfRule>
  </conditionalFormatting>
  <conditionalFormatting sqref="F995">
    <cfRule type="cellIs" dxfId="2" priority="379" stopIfTrue="1" operator="lessThan">
      <formula>0</formula>
    </cfRule>
  </conditionalFormatting>
  <conditionalFormatting sqref="F996">
    <cfRule type="cellIs" dxfId="2" priority="378" stopIfTrue="1" operator="lessThan">
      <formula>0</formula>
    </cfRule>
  </conditionalFormatting>
  <conditionalFormatting sqref="F997">
    <cfRule type="cellIs" dxfId="2" priority="377" stopIfTrue="1" operator="lessThan">
      <formula>0</formula>
    </cfRule>
  </conditionalFormatting>
  <conditionalFormatting sqref="F998">
    <cfRule type="cellIs" dxfId="2" priority="376" stopIfTrue="1" operator="lessThan">
      <formula>0</formula>
    </cfRule>
  </conditionalFormatting>
  <conditionalFormatting sqref="F999">
    <cfRule type="cellIs" dxfId="2" priority="375" stopIfTrue="1" operator="lessThan">
      <formula>0</formula>
    </cfRule>
  </conditionalFormatting>
  <conditionalFormatting sqref="F1000">
    <cfRule type="cellIs" dxfId="2" priority="374" stopIfTrue="1" operator="lessThan">
      <formula>0</formula>
    </cfRule>
  </conditionalFormatting>
  <conditionalFormatting sqref="F1001">
    <cfRule type="cellIs" dxfId="2" priority="373" stopIfTrue="1" operator="lessThan">
      <formula>0</formula>
    </cfRule>
  </conditionalFormatting>
  <conditionalFormatting sqref="F1002">
    <cfRule type="cellIs" dxfId="2" priority="372" stopIfTrue="1" operator="lessThan">
      <formula>0</formula>
    </cfRule>
  </conditionalFormatting>
  <conditionalFormatting sqref="F1003">
    <cfRule type="cellIs" dxfId="2" priority="371" stopIfTrue="1" operator="lessThan">
      <formula>0</formula>
    </cfRule>
  </conditionalFormatting>
  <conditionalFormatting sqref="F1004">
    <cfRule type="cellIs" dxfId="2" priority="370" stopIfTrue="1" operator="lessThan">
      <formula>0</formula>
    </cfRule>
  </conditionalFormatting>
  <conditionalFormatting sqref="F1005">
    <cfRule type="cellIs" dxfId="2" priority="369" stopIfTrue="1" operator="lessThan">
      <formula>0</formula>
    </cfRule>
  </conditionalFormatting>
  <conditionalFormatting sqref="F1006">
    <cfRule type="cellIs" dxfId="2" priority="368" stopIfTrue="1" operator="lessThan">
      <formula>0</formula>
    </cfRule>
  </conditionalFormatting>
  <conditionalFormatting sqref="F1007">
    <cfRule type="cellIs" dxfId="2" priority="367" stopIfTrue="1" operator="lessThan">
      <formula>0</formula>
    </cfRule>
  </conditionalFormatting>
  <conditionalFormatting sqref="F1008">
    <cfRule type="cellIs" dxfId="2" priority="366" stopIfTrue="1" operator="lessThan">
      <formula>0</formula>
    </cfRule>
  </conditionalFormatting>
  <conditionalFormatting sqref="F1009">
    <cfRule type="cellIs" dxfId="2" priority="365" stopIfTrue="1" operator="lessThan">
      <formula>0</formula>
    </cfRule>
  </conditionalFormatting>
  <conditionalFormatting sqref="F1010">
    <cfRule type="cellIs" dxfId="2" priority="364" stopIfTrue="1" operator="lessThan">
      <formula>0</formula>
    </cfRule>
  </conditionalFormatting>
  <conditionalFormatting sqref="F1011">
    <cfRule type="cellIs" dxfId="2" priority="363" stopIfTrue="1" operator="lessThan">
      <formula>0</formula>
    </cfRule>
  </conditionalFormatting>
  <conditionalFormatting sqref="F1012">
    <cfRule type="cellIs" dxfId="2" priority="362" stopIfTrue="1" operator="lessThan">
      <formula>0</formula>
    </cfRule>
  </conditionalFormatting>
  <conditionalFormatting sqref="F1013">
    <cfRule type="cellIs" dxfId="2" priority="361" stopIfTrue="1" operator="lessThan">
      <formula>0</formula>
    </cfRule>
  </conditionalFormatting>
  <conditionalFormatting sqref="F1014">
    <cfRule type="cellIs" dxfId="2" priority="360" stopIfTrue="1" operator="lessThan">
      <formula>0</formula>
    </cfRule>
  </conditionalFormatting>
  <conditionalFormatting sqref="F1015">
    <cfRule type="cellIs" dxfId="2" priority="359" stopIfTrue="1" operator="lessThan">
      <formula>0</formula>
    </cfRule>
  </conditionalFormatting>
  <conditionalFormatting sqref="F1016">
    <cfRule type="cellIs" dxfId="2" priority="358" stopIfTrue="1" operator="lessThan">
      <formula>0</formula>
    </cfRule>
  </conditionalFormatting>
  <conditionalFormatting sqref="F1017">
    <cfRule type="cellIs" dxfId="2" priority="357" stopIfTrue="1" operator="lessThan">
      <formula>0</formula>
    </cfRule>
  </conditionalFormatting>
  <conditionalFormatting sqref="F1018">
    <cfRule type="cellIs" dxfId="2" priority="356" stopIfTrue="1" operator="lessThan">
      <formula>0</formula>
    </cfRule>
  </conditionalFormatting>
  <conditionalFormatting sqref="F1019">
    <cfRule type="cellIs" dxfId="2" priority="355" stopIfTrue="1" operator="lessThan">
      <formula>0</formula>
    </cfRule>
  </conditionalFormatting>
  <conditionalFormatting sqref="F1020">
    <cfRule type="cellIs" dxfId="2" priority="354" stopIfTrue="1" operator="lessThan">
      <formula>0</formula>
    </cfRule>
  </conditionalFormatting>
  <conditionalFormatting sqref="F1021">
    <cfRule type="cellIs" dxfId="2" priority="353" stopIfTrue="1" operator="lessThan">
      <formula>0</formula>
    </cfRule>
  </conditionalFormatting>
  <conditionalFormatting sqref="F1022">
    <cfRule type="cellIs" dxfId="2" priority="352" stopIfTrue="1" operator="lessThan">
      <formula>0</formula>
    </cfRule>
  </conditionalFormatting>
  <conditionalFormatting sqref="F1023">
    <cfRule type="cellIs" dxfId="2" priority="351" stopIfTrue="1" operator="lessThan">
      <formula>0</formula>
    </cfRule>
  </conditionalFormatting>
  <conditionalFormatting sqref="F1024">
    <cfRule type="cellIs" dxfId="2" priority="350" stopIfTrue="1" operator="lessThan">
      <formula>0</formula>
    </cfRule>
  </conditionalFormatting>
  <conditionalFormatting sqref="F1025">
    <cfRule type="cellIs" dxfId="2" priority="349" stopIfTrue="1" operator="lessThan">
      <formula>0</formula>
    </cfRule>
  </conditionalFormatting>
  <conditionalFormatting sqref="F1026">
    <cfRule type="cellIs" dxfId="2" priority="348" stopIfTrue="1" operator="lessThan">
      <formula>0</formula>
    </cfRule>
  </conditionalFormatting>
  <conditionalFormatting sqref="F1027">
    <cfRule type="cellIs" dxfId="2" priority="347" stopIfTrue="1" operator="lessThan">
      <formula>0</formula>
    </cfRule>
  </conditionalFormatting>
  <conditionalFormatting sqref="F1028">
    <cfRule type="cellIs" dxfId="2" priority="346" stopIfTrue="1" operator="lessThan">
      <formula>0</formula>
    </cfRule>
  </conditionalFormatting>
  <conditionalFormatting sqref="F1029">
    <cfRule type="cellIs" dxfId="2" priority="345" stopIfTrue="1" operator="lessThan">
      <formula>0</formula>
    </cfRule>
  </conditionalFormatting>
  <conditionalFormatting sqref="F1030">
    <cfRule type="cellIs" dxfId="2" priority="344" stopIfTrue="1" operator="lessThan">
      <formula>0</formula>
    </cfRule>
  </conditionalFormatting>
  <conditionalFormatting sqref="F1031">
    <cfRule type="cellIs" dxfId="2" priority="343" stopIfTrue="1" operator="lessThan">
      <formula>0</formula>
    </cfRule>
  </conditionalFormatting>
  <conditionalFormatting sqref="F1032">
    <cfRule type="cellIs" dxfId="2" priority="342" stopIfTrue="1" operator="lessThan">
      <formula>0</formula>
    </cfRule>
  </conditionalFormatting>
  <conditionalFormatting sqref="F1033">
    <cfRule type="cellIs" dxfId="2" priority="341" stopIfTrue="1" operator="lessThan">
      <formula>0</formula>
    </cfRule>
  </conditionalFormatting>
  <conditionalFormatting sqref="F1034">
    <cfRule type="cellIs" dxfId="2" priority="340" stopIfTrue="1" operator="lessThan">
      <formula>0</formula>
    </cfRule>
  </conditionalFormatting>
  <conditionalFormatting sqref="F1035">
    <cfRule type="cellIs" dxfId="2" priority="339" stopIfTrue="1" operator="lessThan">
      <formula>0</formula>
    </cfRule>
  </conditionalFormatting>
  <conditionalFormatting sqref="F1036">
    <cfRule type="cellIs" dxfId="2" priority="338" stopIfTrue="1" operator="lessThan">
      <formula>0</formula>
    </cfRule>
  </conditionalFormatting>
  <conditionalFormatting sqref="F1037">
    <cfRule type="cellIs" dxfId="2" priority="337" stopIfTrue="1" operator="lessThan">
      <formula>0</formula>
    </cfRule>
  </conditionalFormatting>
  <conditionalFormatting sqref="F1038">
    <cfRule type="cellIs" dxfId="2" priority="336" stopIfTrue="1" operator="lessThan">
      <formula>0</formula>
    </cfRule>
  </conditionalFormatting>
  <conditionalFormatting sqref="F1039">
    <cfRule type="cellIs" dxfId="2" priority="335" stopIfTrue="1" operator="lessThan">
      <formula>0</formula>
    </cfRule>
  </conditionalFormatting>
  <conditionalFormatting sqref="F1040">
    <cfRule type="cellIs" dxfId="2" priority="334" stopIfTrue="1" operator="lessThan">
      <formula>0</formula>
    </cfRule>
  </conditionalFormatting>
  <conditionalFormatting sqref="F1041">
    <cfRule type="cellIs" dxfId="2" priority="333" stopIfTrue="1" operator="lessThan">
      <formula>0</formula>
    </cfRule>
  </conditionalFormatting>
  <conditionalFormatting sqref="F1042">
    <cfRule type="cellIs" dxfId="2" priority="332" stopIfTrue="1" operator="lessThan">
      <formula>0</formula>
    </cfRule>
  </conditionalFormatting>
  <conditionalFormatting sqref="F1043">
    <cfRule type="cellIs" dxfId="2" priority="331" stopIfTrue="1" operator="lessThan">
      <formula>0</formula>
    </cfRule>
  </conditionalFormatting>
  <conditionalFormatting sqref="F1044">
    <cfRule type="cellIs" dxfId="2" priority="330" stopIfTrue="1" operator="lessThan">
      <formula>0</formula>
    </cfRule>
  </conditionalFormatting>
  <conditionalFormatting sqref="F1045">
    <cfRule type="cellIs" dxfId="2" priority="329" stopIfTrue="1" operator="lessThan">
      <formula>0</formula>
    </cfRule>
  </conditionalFormatting>
  <conditionalFormatting sqref="F1046">
    <cfRule type="cellIs" dxfId="2" priority="328" stopIfTrue="1" operator="lessThan">
      <formula>0</formula>
    </cfRule>
  </conditionalFormatting>
  <conditionalFormatting sqref="F1047">
    <cfRule type="cellIs" dxfId="2" priority="327" stopIfTrue="1" operator="lessThan">
      <formula>0</formula>
    </cfRule>
  </conditionalFormatting>
  <conditionalFormatting sqref="F1048">
    <cfRule type="cellIs" dxfId="2" priority="326" stopIfTrue="1" operator="lessThan">
      <formula>0</formula>
    </cfRule>
  </conditionalFormatting>
  <conditionalFormatting sqref="F1049">
    <cfRule type="cellIs" dxfId="2" priority="325" stopIfTrue="1" operator="lessThan">
      <formula>0</formula>
    </cfRule>
  </conditionalFormatting>
  <conditionalFormatting sqref="F1050">
    <cfRule type="cellIs" dxfId="2" priority="324" stopIfTrue="1" operator="lessThan">
      <formula>0</formula>
    </cfRule>
  </conditionalFormatting>
  <conditionalFormatting sqref="F1051">
    <cfRule type="cellIs" dxfId="2" priority="323" stopIfTrue="1" operator="lessThan">
      <formula>0</formula>
    </cfRule>
  </conditionalFormatting>
  <conditionalFormatting sqref="F1052">
    <cfRule type="cellIs" dxfId="2" priority="322" stopIfTrue="1" operator="lessThan">
      <formula>0</formula>
    </cfRule>
  </conditionalFormatting>
  <conditionalFormatting sqref="F1053">
    <cfRule type="cellIs" dxfId="2" priority="321" stopIfTrue="1" operator="lessThan">
      <formula>0</formula>
    </cfRule>
  </conditionalFormatting>
  <conditionalFormatting sqref="F1054">
    <cfRule type="cellIs" dxfId="2" priority="320" stopIfTrue="1" operator="lessThan">
      <formula>0</formula>
    </cfRule>
  </conditionalFormatting>
  <conditionalFormatting sqref="F1055">
    <cfRule type="cellIs" dxfId="2" priority="319" stopIfTrue="1" operator="lessThan">
      <formula>0</formula>
    </cfRule>
  </conditionalFormatting>
  <conditionalFormatting sqref="F1056">
    <cfRule type="cellIs" dxfId="2" priority="318" stopIfTrue="1" operator="lessThan">
      <formula>0</formula>
    </cfRule>
  </conditionalFormatting>
  <conditionalFormatting sqref="F1057">
    <cfRule type="cellIs" dxfId="2" priority="317" stopIfTrue="1" operator="lessThan">
      <formula>0</formula>
    </cfRule>
  </conditionalFormatting>
  <conditionalFormatting sqref="F1058">
    <cfRule type="cellIs" dxfId="2" priority="316" stopIfTrue="1" operator="lessThan">
      <formula>0</formula>
    </cfRule>
  </conditionalFormatting>
  <conditionalFormatting sqref="F1059">
    <cfRule type="cellIs" dxfId="2" priority="315" stopIfTrue="1" operator="lessThan">
      <formula>0</formula>
    </cfRule>
  </conditionalFormatting>
  <conditionalFormatting sqref="F1060">
    <cfRule type="cellIs" dxfId="2" priority="314" stopIfTrue="1" operator="lessThan">
      <formula>0</formula>
    </cfRule>
  </conditionalFormatting>
  <conditionalFormatting sqref="F1061">
    <cfRule type="cellIs" dxfId="2" priority="313" stopIfTrue="1" operator="lessThan">
      <formula>0</formula>
    </cfRule>
  </conditionalFormatting>
  <conditionalFormatting sqref="F1062">
    <cfRule type="cellIs" dxfId="2" priority="312" stopIfTrue="1" operator="lessThan">
      <formula>0</formula>
    </cfRule>
  </conditionalFormatting>
  <conditionalFormatting sqref="F1063">
    <cfRule type="cellIs" dxfId="2" priority="311" stopIfTrue="1" operator="lessThan">
      <formula>0</formula>
    </cfRule>
  </conditionalFormatting>
  <conditionalFormatting sqref="F1064">
    <cfRule type="cellIs" dxfId="2" priority="310" stopIfTrue="1" operator="lessThan">
      <formula>0</formula>
    </cfRule>
  </conditionalFormatting>
  <conditionalFormatting sqref="F1065">
    <cfRule type="cellIs" dxfId="2" priority="309" stopIfTrue="1" operator="lessThan">
      <formula>0</formula>
    </cfRule>
  </conditionalFormatting>
  <conditionalFormatting sqref="F1066">
    <cfRule type="cellIs" dxfId="2" priority="308" stopIfTrue="1" operator="lessThan">
      <formula>0</formula>
    </cfRule>
  </conditionalFormatting>
  <conditionalFormatting sqref="F1067">
    <cfRule type="cellIs" dxfId="2" priority="307" stopIfTrue="1" operator="lessThan">
      <formula>0</formula>
    </cfRule>
  </conditionalFormatting>
  <conditionalFormatting sqref="F1068">
    <cfRule type="cellIs" dxfId="2" priority="306" stopIfTrue="1" operator="lessThan">
      <formula>0</formula>
    </cfRule>
  </conditionalFormatting>
  <conditionalFormatting sqref="F1069">
    <cfRule type="cellIs" dxfId="2" priority="305" stopIfTrue="1" operator="lessThan">
      <formula>0</formula>
    </cfRule>
  </conditionalFormatting>
  <conditionalFormatting sqref="F1070">
    <cfRule type="cellIs" dxfId="2" priority="304" stopIfTrue="1" operator="lessThan">
      <formula>0</formula>
    </cfRule>
  </conditionalFormatting>
  <conditionalFormatting sqref="F1071">
    <cfRule type="cellIs" dxfId="2" priority="303" stopIfTrue="1" operator="lessThan">
      <formula>0</formula>
    </cfRule>
  </conditionalFormatting>
  <conditionalFormatting sqref="F1072">
    <cfRule type="cellIs" dxfId="2" priority="302" stopIfTrue="1" operator="lessThan">
      <formula>0</formula>
    </cfRule>
  </conditionalFormatting>
  <conditionalFormatting sqref="F1073">
    <cfRule type="cellIs" dxfId="2" priority="301" stopIfTrue="1" operator="lessThan">
      <formula>0</formula>
    </cfRule>
  </conditionalFormatting>
  <conditionalFormatting sqref="F1074">
    <cfRule type="cellIs" dxfId="2" priority="300" stopIfTrue="1" operator="lessThan">
      <formula>0</formula>
    </cfRule>
  </conditionalFormatting>
  <conditionalFormatting sqref="F1075">
    <cfRule type="cellIs" dxfId="2" priority="299" stopIfTrue="1" operator="lessThan">
      <formula>0</formula>
    </cfRule>
  </conditionalFormatting>
  <conditionalFormatting sqref="F1076">
    <cfRule type="cellIs" dxfId="2" priority="298" stopIfTrue="1" operator="lessThan">
      <formula>0</formula>
    </cfRule>
  </conditionalFormatting>
  <conditionalFormatting sqref="F1077">
    <cfRule type="cellIs" dxfId="2" priority="297" stopIfTrue="1" operator="lessThan">
      <formula>0</formula>
    </cfRule>
  </conditionalFormatting>
  <conditionalFormatting sqref="F1078">
    <cfRule type="cellIs" dxfId="2" priority="296" stopIfTrue="1" operator="lessThan">
      <formula>0</formula>
    </cfRule>
  </conditionalFormatting>
  <conditionalFormatting sqref="F1079">
    <cfRule type="cellIs" dxfId="2" priority="295" stopIfTrue="1" operator="lessThan">
      <formula>0</formula>
    </cfRule>
  </conditionalFormatting>
  <conditionalFormatting sqref="F1080">
    <cfRule type="cellIs" dxfId="2" priority="294" stopIfTrue="1" operator="lessThan">
      <formula>0</formula>
    </cfRule>
  </conditionalFormatting>
  <conditionalFormatting sqref="F1081">
    <cfRule type="cellIs" dxfId="2" priority="293" stopIfTrue="1" operator="lessThan">
      <formula>0</formula>
    </cfRule>
  </conditionalFormatting>
  <conditionalFormatting sqref="F1082">
    <cfRule type="cellIs" dxfId="2" priority="292" stopIfTrue="1" operator="lessThan">
      <formula>0</formula>
    </cfRule>
  </conditionalFormatting>
  <conditionalFormatting sqref="F1083">
    <cfRule type="cellIs" dxfId="2" priority="291" stopIfTrue="1" operator="lessThan">
      <formula>0</formula>
    </cfRule>
  </conditionalFormatting>
  <conditionalFormatting sqref="F1084">
    <cfRule type="cellIs" dxfId="2" priority="290" stopIfTrue="1" operator="lessThan">
      <formula>0</formula>
    </cfRule>
  </conditionalFormatting>
  <conditionalFormatting sqref="F1085">
    <cfRule type="cellIs" dxfId="2" priority="289" stopIfTrue="1" operator="lessThan">
      <formula>0</formula>
    </cfRule>
  </conditionalFormatting>
  <conditionalFormatting sqref="F1086">
    <cfRule type="cellIs" dxfId="2" priority="288" stopIfTrue="1" operator="lessThan">
      <formula>0</formula>
    </cfRule>
  </conditionalFormatting>
  <conditionalFormatting sqref="F1087">
    <cfRule type="cellIs" dxfId="2" priority="287" stopIfTrue="1" operator="lessThan">
      <formula>0</formula>
    </cfRule>
  </conditionalFormatting>
  <conditionalFormatting sqref="F1088">
    <cfRule type="cellIs" dxfId="2" priority="286" stopIfTrue="1" operator="lessThan">
      <formula>0</formula>
    </cfRule>
  </conditionalFormatting>
  <conditionalFormatting sqref="F1089">
    <cfRule type="cellIs" dxfId="2" priority="285" stopIfTrue="1" operator="lessThan">
      <formula>0</formula>
    </cfRule>
  </conditionalFormatting>
  <conditionalFormatting sqref="F1090">
    <cfRule type="cellIs" dxfId="2" priority="284" stopIfTrue="1" operator="lessThan">
      <formula>0</formula>
    </cfRule>
  </conditionalFormatting>
  <conditionalFormatting sqref="F1091">
    <cfRule type="cellIs" dxfId="2" priority="283" stopIfTrue="1" operator="lessThan">
      <formula>0</formula>
    </cfRule>
  </conditionalFormatting>
  <conditionalFormatting sqref="F1092">
    <cfRule type="cellIs" dxfId="2" priority="282" stopIfTrue="1" operator="lessThan">
      <formula>0</formula>
    </cfRule>
  </conditionalFormatting>
  <conditionalFormatting sqref="F1093">
    <cfRule type="cellIs" dxfId="2" priority="281" stopIfTrue="1" operator="lessThan">
      <formula>0</formula>
    </cfRule>
  </conditionalFormatting>
  <conditionalFormatting sqref="F1094">
    <cfRule type="cellIs" dxfId="2" priority="280" stopIfTrue="1" operator="lessThan">
      <formula>0</formula>
    </cfRule>
  </conditionalFormatting>
  <conditionalFormatting sqref="F1095">
    <cfRule type="cellIs" dxfId="2" priority="279" stopIfTrue="1" operator="lessThan">
      <formula>0</formula>
    </cfRule>
  </conditionalFormatting>
  <conditionalFormatting sqref="F1096">
    <cfRule type="cellIs" dxfId="2" priority="278" stopIfTrue="1" operator="lessThan">
      <formula>0</formula>
    </cfRule>
  </conditionalFormatting>
  <conditionalFormatting sqref="F1097">
    <cfRule type="cellIs" dxfId="2" priority="277" stopIfTrue="1" operator="lessThan">
      <formula>0</formula>
    </cfRule>
  </conditionalFormatting>
  <conditionalFormatting sqref="F1098">
    <cfRule type="cellIs" dxfId="2" priority="276" stopIfTrue="1" operator="lessThan">
      <formula>0</formula>
    </cfRule>
  </conditionalFormatting>
  <conditionalFormatting sqref="F1099">
    <cfRule type="cellIs" dxfId="2" priority="275" stopIfTrue="1" operator="lessThan">
      <formula>0</formula>
    </cfRule>
  </conditionalFormatting>
  <conditionalFormatting sqref="F1100">
    <cfRule type="cellIs" dxfId="2" priority="274" stopIfTrue="1" operator="lessThan">
      <formula>0</formula>
    </cfRule>
  </conditionalFormatting>
  <conditionalFormatting sqref="F1101">
    <cfRule type="cellIs" dxfId="2" priority="273" stopIfTrue="1" operator="lessThan">
      <formula>0</formula>
    </cfRule>
  </conditionalFormatting>
  <conditionalFormatting sqref="F1102">
    <cfRule type="cellIs" dxfId="2" priority="272" stopIfTrue="1" operator="lessThan">
      <formula>0</formula>
    </cfRule>
  </conditionalFormatting>
  <conditionalFormatting sqref="F1103">
    <cfRule type="cellIs" dxfId="2" priority="271" stopIfTrue="1" operator="lessThan">
      <formula>0</formula>
    </cfRule>
  </conditionalFormatting>
  <conditionalFormatting sqref="F1104">
    <cfRule type="cellIs" dxfId="2" priority="270" stopIfTrue="1" operator="lessThan">
      <formula>0</formula>
    </cfRule>
  </conditionalFormatting>
  <conditionalFormatting sqref="F1105">
    <cfRule type="cellIs" dxfId="2" priority="269" stopIfTrue="1" operator="lessThan">
      <formula>0</formula>
    </cfRule>
  </conditionalFormatting>
  <conditionalFormatting sqref="F1106">
    <cfRule type="cellIs" dxfId="2" priority="268" stopIfTrue="1" operator="lessThan">
      <formula>0</formula>
    </cfRule>
  </conditionalFormatting>
  <conditionalFormatting sqref="F1107">
    <cfRule type="cellIs" dxfId="2" priority="267" stopIfTrue="1" operator="lessThan">
      <formula>0</formula>
    </cfRule>
  </conditionalFormatting>
  <conditionalFormatting sqref="F1108">
    <cfRule type="cellIs" dxfId="2" priority="266" stopIfTrue="1" operator="lessThan">
      <formula>0</formula>
    </cfRule>
  </conditionalFormatting>
  <conditionalFormatting sqref="F1109">
    <cfRule type="cellIs" dxfId="2" priority="265" stopIfTrue="1" operator="lessThan">
      <formula>0</formula>
    </cfRule>
  </conditionalFormatting>
  <conditionalFormatting sqref="F1110">
    <cfRule type="cellIs" dxfId="2" priority="264" stopIfTrue="1" operator="lessThan">
      <formula>0</formula>
    </cfRule>
  </conditionalFormatting>
  <conditionalFormatting sqref="F1111">
    <cfRule type="cellIs" dxfId="2" priority="263" stopIfTrue="1" operator="lessThan">
      <formula>0</formula>
    </cfRule>
  </conditionalFormatting>
  <conditionalFormatting sqref="F1112">
    <cfRule type="cellIs" dxfId="2" priority="262" stopIfTrue="1" operator="lessThan">
      <formula>0</formula>
    </cfRule>
  </conditionalFormatting>
  <conditionalFormatting sqref="F1113">
    <cfRule type="cellIs" dxfId="2" priority="261" stopIfTrue="1" operator="lessThan">
      <formula>0</formula>
    </cfRule>
  </conditionalFormatting>
  <conditionalFormatting sqref="F1114">
    <cfRule type="cellIs" dxfId="2" priority="260" stopIfTrue="1" operator="lessThan">
      <formula>0</formula>
    </cfRule>
  </conditionalFormatting>
  <conditionalFormatting sqref="F1115">
    <cfRule type="cellIs" dxfId="2" priority="259" stopIfTrue="1" operator="lessThan">
      <formula>0</formula>
    </cfRule>
  </conditionalFormatting>
  <conditionalFormatting sqref="F1116">
    <cfRule type="cellIs" dxfId="2" priority="258" stopIfTrue="1" operator="lessThan">
      <formula>0</formula>
    </cfRule>
  </conditionalFormatting>
  <conditionalFormatting sqref="F1117">
    <cfRule type="cellIs" dxfId="2" priority="257" stopIfTrue="1" operator="lessThan">
      <formula>0</formula>
    </cfRule>
  </conditionalFormatting>
  <conditionalFormatting sqref="F1118">
    <cfRule type="cellIs" dxfId="2" priority="256" stopIfTrue="1" operator="lessThan">
      <formula>0</formula>
    </cfRule>
  </conditionalFormatting>
  <conditionalFormatting sqref="F1119">
    <cfRule type="cellIs" dxfId="2" priority="255" stopIfTrue="1" operator="lessThan">
      <formula>0</formula>
    </cfRule>
  </conditionalFormatting>
  <conditionalFormatting sqref="F1120">
    <cfRule type="cellIs" dxfId="2" priority="254" stopIfTrue="1" operator="lessThan">
      <formula>0</formula>
    </cfRule>
  </conditionalFormatting>
  <conditionalFormatting sqref="F1121">
    <cfRule type="cellIs" dxfId="2" priority="253" stopIfTrue="1" operator="lessThan">
      <formula>0</formula>
    </cfRule>
  </conditionalFormatting>
  <conditionalFormatting sqref="F1122">
    <cfRule type="cellIs" dxfId="2" priority="252" stopIfTrue="1" operator="lessThan">
      <formula>0</formula>
    </cfRule>
  </conditionalFormatting>
  <conditionalFormatting sqref="F1123">
    <cfRule type="cellIs" dxfId="2" priority="251" stopIfTrue="1" operator="lessThan">
      <formula>0</formula>
    </cfRule>
  </conditionalFormatting>
  <conditionalFormatting sqref="F1124">
    <cfRule type="cellIs" dxfId="2" priority="250" stopIfTrue="1" operator="lessThan">
      <formula>0</formula>
    </cfRule>
  </conditionalFormatting>
  <conditionalFormatting sqref="F1125">
    <cfRule type="cellIs" dxfId="2" priority="249" stopIfTrue="1" operator="lessThan">
      <formula>0</formula>
    </cfRule>
  </conditionalFormatting>
  <conditionalFormatting sqref="F1126">
    <cfRule type="cellIs" dxfId="2" priority="248" stopIfTrue="1" operator="lessThan">
      <formula>0</formula>
    </cfRule>
  </conditionalFormatting>
  <conditionalFormatting sqref="F1127">
    <cfRule type="cellIs" dxfId="2" priority="247" stopIfTrue="1" operator="lessThan">
      <formula>0</formula>
    </cfRule>
  </conditionalFormatting>
  <conditionalFormatting sqref="F1128">
    <cfRule type="cellIs" dxfId="2" priority="246" stopIfTrue="1" operator="lessThan">
      <formula>0</formula>
    </cfRule>
  </conditionalFormatting>
  <conditionalFormatting sqref="F1129">
    <cfRule type="cellIs" dxfId="2" priority="245" stopIfTrue="1" operator="lessThan">
      <formula>0</formula>
    </cfRule>
  </conditionalFormatting>
  <conditionalFormatting sqref="F1130">
    <cfRule type="cellIs" dxfId="2" priority="244" stopIfTrue="1" operator="lessThan">
      <formula>0</formula>
    </cfRule>
  </conditionalFormatting>
  <conditionalFormatting sqref="F1131">
    <cfRule type="cellIs" dxfId="2" priority="243" stopIfTrue="1" operator="lessThan">
      <formula>0</formula>
    </cfRule>
  </conditionalFormatting>
  <conditionalFormatting sqref="F1132">
    <cfRule type="cellIs" dxfId="2" priority="242" stopIfTrue="1" operator="lessThan">
      <formula>0</formula>
    </cfRule>
  </conditionalFormatting>
  <conditionalFormatting sqref="F1133">
    <cfRule type="cellIs" dxfId="2" priority="241" stopIfTrue="1" operator="lessThan">
      <formula>0</formula>
    </cfRule>
  </conditionalFormatting>
  <conditionalFormatting sqref="F1134">
    <cfRule type="cellIs" dxfId="2" priority="240" stopIfTrue="1" operator="lessThan">
      <formula>0</formula>
    </cfRule>
  </conditionalFormatting>
  <conditionalFormatting sqref="F1135">
    <cfRule type="cellIs" dxfId="2" priority="239" stopIfTrue="1" operator="lessThan">
      <formula>0</formula>
    </cfRule>
  </conditionalFormatting>
  <conditionalFormatting sqref="F1136">
    <cfRule type="cellIs" dxfId="2" priority="238" stopIfTrue="1" operator="lessThan">
      <formula>0</formula>
    </cfRule>
  </conditionalFormatting>
  <conditionalFormatting sqref="F1137">
    <cfRule type="cellIs" dxfId="2" priority="237" stopIfTrue="1" operator="lessThan">
      <formula>0</formula>
    </cfRule>
  </conditionalFormatting>
  <conditionalFormatting sqref="F1138">
    <cfRule type="cellIs" dxfId="2" priority="236" stopIfTrue="1" operator="lessThan">
      <formula>0</formula>
    </cfRule>
  </conditionalFormatting>
  <conditionalFormatting sqref="F1139">
    <cfRule type="cellIs" dxfId="2" priority="235" stopIfTrue="1" operator="lessThan">
      <formula>0</formula>
    </cfRule>
  </conditionalFormatting>
  <conditionalFormatting sqref="F1140">
    <cfRule type="cellIs" dxfId="2" priority="234" stopIfTrue="1" operator="lessThan">
      <formula>0</formula>
    </cfRule>
  </conditionalFormatting>
  <conditionalFormatting sqref="F1141">
    <cfRule type="cellIs" dxfId="2" priority="233" stopIfTrue="1" operator="lessThan">
      <formula>0</formula>
    </cfRule>
  </conditionalFormatting>
  <conditionalFormatting sqref="F1142">
    <cfRule type="cellIs" dxfId="2" priority="232" stopIfTrue="1" operator="lessThan">
      <formula>0</formula>
    </cfRule>
  </conditionalFormatting>
  <conditionalFormatting sqref="F1143">
    <cfRule type="cellIs" dxfId="2" priority="231" stopIfTrue="1" operator="lessThan">
      <formula>0</formula>
    </cfRule>
  </conditionalFormatting>
  <conditionalFormatting sqref="F1144">
    <cfRule type="cellIs" dxfId="2" priority="230" stopIfTrue="1" operator="lessThan">
      <formula>0</formula>
    </cfRule>
  </conditionalFormatting>
  <conditionalFormatting sqref="F1145">
    <cfRule type="cellIs" dxfId="2" priority="229" stopIfTrue="1" operator="lessThan">
      <formula>0</formula>
    </cfRule>
  </conditionalFormatting>
  <conditionalFormatting sqref="F1146">
    <cfRule type="cellIs" dxfId="2" priority="228" stopIfTrue="1" operator="lessThan">
      <formula>0</formula>
    </cfRule>
  </conditionalFormatting>
  <conditionalFormatting sqref="F1147">
    <cfRule type="cellIs" dxfId="2" priority="227" stopIfTrue="1" operator="lessThan">
      <formula>0</formula>
    </cfRule>
  </conditionalFormatting>
  <conditionalFormatting sqref="F1148">
    <cfRule type="cellIs" dxfId="2" priority="226" stopIfTrue="1" operator="lessThan">
      <formula>0</formula>
    </cfRule>
  </conditionalFormatting>
  <conditionalFormatting sqref="F1149">
    <cfRule type="cellIs" dxfId="2" priority="225" stopIfTrue="1" operator="lessThan">
      <formula>0</formula>
    </cfRule>
  </conditionalFormatting>
  <conditionalFormatting sqref="F1150">
    <cfRule type="cellIs" dxfId="2" priority="224" stopIfTrue="1" operator="lessThan">
      <formula>0</formula>
    </cfRule>
  </conditionalFormatting>
  <conditionalFormatting sqref="F1151">
    <cfRule type="cellIs" dxfId="2" priority="223" stopIfTrue="1" operator="lessThan">
      <formula>0</formula>
    </cfRule>
  </conditionalFormatting>
  <conditionalFormatting sqref="F1152">
    <cfRule type="cellIs" dxfId="2" priority="222" stopIfTrue="1" operator="lessThan">
      <formula>0</formula>
    </cfRule>
  </conditionalFormatting>
  <conditionalFormatting sqref="F1153">
    <cfRule type="cellIs" dxfId="2" priority="221" stopIfTrue="1" operator="lessThan">
      <formula>0</formula>
    </cfRule>
  </conditionalFormatting>
  <conditionalFormatting sqref="F1154">
    <cfRule type="cellIs" dxfId="2" priority="220" stopIfTrue="1" operator="lessThan">
      <formula>0</formula>
    </cfRule>
  </conditionalFormatting>
  <conditionalFormatting sqref="F1155">
    <cfRule type="cellIs" dxfId="2" priority="219" stopIfTrue="1" operator="lessThan">
      <formula>0</formula>
    </cfRule>
  </conditionalFormatting>
  <conditionalFormatting sqref="F1156">
    <cfRule type="cellIs" dxfId="2" priority="218" stopIfTrue="1" operator="lessThan">
      <formula>0</formula>
    </cfRule>
  </conditionalFormatting>
  <conditionalFormatting sqref="F1157">
    <cfRule type="cellIs" dxfId="2" priority="217" stopIfTrue="1" operator="lessThan">
      <formula>0</formula>
    </cfRule>
  </conditionalFormatting>
  <conditionalFormatting sqref="F1158">
    <cfRule type="cellIs" dxfId="2" priority="216" stopIfTrue="1" operator="lessThan">
      <formula>0</formula>
    </cfRule>
  </conditionalFormatting>
  <conditionalFormatting sqref="F1159">
    <cfRule type="cellIs" dxfId="2" priority="215" stopIfTrue="1" operator="lessThan">
      <formula>0</formula>
    </cfRule>
  </conditionalFormatting>
  <conditionalFormatting sqref="F1160">
    <cfRule type="cellIs" dxfId="2" priority="214" stopIfTrue="1" operator="lessThan">
      <formula>0</formula>
    </cfRule>
  </conditionalFormatting>
  <conditionalFormatting sqref="F1161">
    <cfRule type="cellIs" dxfId="2" priority="213" stopIfTrue="1" operator="lessThan">
      <formula>0</formula>
    </cfRule>
  </conditionalFormatting>
  <conditionalFormatting sqref="F1162">
    <cfRule type="cellIs" dxfId="2" priority="212" stopIfTrue="1" operator="lessThan">
      <formula>0</formula>
    </cfRule>
  </conditionalFormatting>
  <conditionalFormatting sqref="F1163">
    <cfRule type="cellIs" dxfId="2" priority="211" stopIfTrue="1" operator="lessThan">
      <formula>0</formula>
    </cfRule>
  </conditionalFormatting>
  <conditionalFormatting sqref="F1164">
    <cfRule type="cellIs" dxfId="2" priority="210" stopIfTrue="1" operator="lessThan">
      <formula>0</formula>
    </cfRule>
  </conditionalFormatting>
  <conditionalFormatting sqref="F1165">
    <cfRule type="cellIs" dxfId="2" priority="209" stopIfTrue="1" operator="lessThan">
      <formula>0</formula>
    </cfRule>
  </conditionalFormatting>
  <conditionalFormatting sqref="F1166">
    <cfRule type="cellIs" dxfId="2" priority="208" stopIfTrue="1" operator="lessThan">
      <formula>0</formula>
    </cfRule>
  </conditionalFormatting>
  <conditionalFormatting sqref="F1167">
    <cfRule type="cellIs" dxfId="2" priority="207" stopIfTrue="1" operator="lessThan">
      <formula>0</formula>
    </cfRule>
  </conditionalFormatting>
  <conditionalFormatting sqref="F1168">
    <cfRule type="cellIs" dxfId="2" priority="206" stopIfTrue="1" operator="lessThan">
      <formula>0</formula>
    </cfRule>
  </conditionalFormatting>
  <conditionalFormatting sqref="F1169">
    <cfRule type="cellIs" dxfId="2" priority="205" stopIfTrue="1" operator="lessThan">
      <formula>0</formula>
    </cfRule>
  </conditionalFormatting>
  <conditionalFormatting sqref="F1170">
    <cfRule type="cellIs" dxfId="2" priority="204" stopIfTrue="1" operator="lessThan">
      <formula>0</formula>
    </cfRule>
  </conditionalFormatting>
  <conditionalFormatting sqref="F1171">
    <cfRule type="cellIs" dxfId="2" priority="203" stopIfTrue="1" operator="lessThan">
      <formula>0</formula>
    </cfRule>
  </conditionalFormatting>
  <conditionalFormatting sqref="F1172">
    <cfRule type="cellIs" dxfId="2" priority="202" stopIfTrue="1" operator="lessThan">
      <formula>0</formula>
    </cfRule>
  </conditionalFormatting>
  <conditionalFormatting sqref="F1173">
    <cfRule type="cellIs" dxfId="2" priority="201" stopIfTrue="1" operator="lessThan">
      <formula>0</formula>
    </cfRule>
  </conditionalFormatting>
  <conditionalFormatting sqref="F1174">
    <cfRule type="cellIs" dxfId="2" priority="200" stopIfTrue="1" operator="lessThan">
      <formula>0</formula>
    </cfRule>
  </conditionalFormatting>
  <conditionalFormatting sqref="F1175">
    <cfRule type="cellIs" dxfId="2" priority="199" stopIfTrue="1" operator="lessThan">
      <formula>0</formula>
    </cfRule>
  </conditionalFormatting>
  <conditionalFormatting sqref="F1176">
    <cfRule type="cellIs" dxfId="2" priority="198" stopIfTrue="1" operator="lessThan">
      <formula>0</formula>
    </cfRule>
  </conditionalFormatting>
  <conditionalFormatting sqref="F1177">
    <cfRule type="cellIs" dxfId="2" priority="197" stopIfTrue="1" operator="lessThan">
      <formula>0</formula>
    </cfRule>
  </conditionalFormatting>
  <conditionalFormatting sqref="F1178">
    <cfRule type="cellIs" dxfId="2" priority="196" stopIfTrue="1" operator="lessThan">
      <formula>0</formula>
    </cfRule>
  </conditionalFormatting>
  <conditionalFormatting sqref="F1179">
    <cfRule type="cellIs" dxfId="2" priority="195" stopIfTrue="1" operator="lessThan">
      <formula>0</formula>
    </cfRule>
  </conditionalFormatting>
  <conditionalFormatting sqref="F1180">
    <cfRule type="cellIs" dxfId="2" priority="194" stopIfTrue="1" operator="lessThan">
      <formula>0</formula>
    </cfRule>
  </conditionalFormatting>
  <conditionalFormatting sqref="F1181">
    <cfRule type="cellIs" dxfId="2" priority="193" stopIfTrue="1" operator="lessThan">
      <formula>0</formula>
    </cfRule>
  </conditionalFormatting>
  <conditionalFormatting sqref="F1182">
    <cfRule type="cellIs" dxfId="2" priority="192" stopIfTrue="1" operator="lessThan">
      <formula>0</formula>
    </cfRule>
  </conditionalFormatting>
  <conditionalFormatting sqref="F1183">
    <cfRule type="cellIs" dxfId="2" priority="191" stopIfTrue="1" operator="lessThan">
      <formula>0</formula>
    </cfRule>
  </conditionalFormatting>
  <conditionalFormatting sqref="F1184">
    <cfRule type="cellIs" dxfId="2" priority="190" stopIfTrue="1" operator="lessThan">
      <formula>0</formula>
    </cfRule>
  </conditionalFormatting>
  <conditionalFormatting sqref="F1185">
    <cfRule type="cellIs" dxfId="2" priority="189" stopIfTrue="1" operator="lessThan">
      <formula>0</formula>
    </cfRule>
  </conditionalFormatting>
  <conditionalFormatting sqref="F1186">
    <cfRule type="cellIs" dxfId="2" priority="188" stopIfTrue="1" operator="lessThan">
      <formula>0</formula>
    </cfRule>
  </conditionalFormatting>
  <conditionalFormatting sqref="F1187">
    <cfRule type="cellIs" dxfId="2" priority="187" stopIfTrue="1" operator="lessThan">
      <formula>0</formula>
    </cfRule>
  </conditionalFormatting>
  <conditionalFormatting sqref="F1188">
    <cfRule type="cellIs" dxfId="2" priority="186" stopIfTrue="1" operator="lessThan">
      <formula>0</formula>
    </cfRule>
  </conditionalFormatting>
  <conditionalFormatting sqref="F1189">
    <cfRule type="cellIs" dxfId="2" priority="185" stopIfTrue="1" operator="lessThan">
      <formula>0</formula>
    </cfRule>
  </conditionalFormatting>
  <conditionalFormatting sqref="F1190">
    <cfRule type="cellIs" dxfId="2" priority="184" stopIfTrue="1" operator="lessThan">
      <formula>0</formula>
    </cfRule>
  </conditionalFormatting>
  <conditionalFormatting sqref="F1191">
    <cfRule type="cellIs" dxfId="2" priority="183" stopIfTrue="1" operator="lessThan">
      <formula>0</formula>
    </cfRule>
  </conditionalFormatting>
  <conditionalFormatting sqref="F1192">
    <cfRule type="cellIs" dxfId="2" priority="182" stopIfTrue="1" operator="lessThan">
      <formula>0</formula>
    </cfRule>
  </conditionalFormatting>
  <conditionalFormatting sqref="F1193">
    <cfRule type="cellIs" dxfId="2" priority="181" stopIfTrue="1" operator="lessThan">
      <formula>0</formula>
    </cfRule>
  </conditionalFormatting>
  <conditionalFormatting sqref="F1194">
    <cfRule type="cellIs" dxfId="2" priority="180" stopIfTrue="1" operator="lessThan">
      <formula>0</formula>
    </cfRule>
  </conditionalFormatting>
  <conditionalFormatting sqref="F1195">
    <cfRule type="cellIs" dxfId="2" priority="179" stopIfTrue="1" operator="lessThan">
      <formula>0</formula>
    </cfRule>
  </conditionalFormatting>
  <conditionalFormatting sqref="F1196">
    <cfRule type="cellIs" dxfId="2" priority="178" stopIfTrue="1" operator="lessThan">
      <formula>0</formula>
    </cfRule>
  </conditionalFormatting>
  <conditionalFormatting sqref="F1197">
    <cfRule type="cellIs" dxfId="2" priority="177" stopIfTrue="1" operator="lessThan">
      <formula>0</formula>
    </cfRule>
  </conditionalFormatting>
  <conditionalFormatting sqref="F1198">
    <cfRule type="cellIs" dxfId="2" priority="176" stopIfTrue="1" operator="lessThan">
      <formula>0</formula>
    </cfRule>
  </conditionalFormatting>
  <conditionalFormatting sqref="F1199">
    <cfRule type="cellIs" dxfId="2" priority="175" stopIfTrue="1" operator="lessThan">
      <formula>0</formula>
    </cfRule>
  </conditionalFormatting>
  <conditionalFormatting sqref="F1200">
    <cfRule type="cellIs" dxfId="2" priority="174" stopIfTrue="1" operator="lessThan">
      <formula>0</formula>
    </cfRule>
  </conditionalFormatting>
  <conditionalFormatting sqref="F1201">
    <cfRule type="cellIs" dxfId="2" priority="173" stopIfTrue="1" operator="lessThan">
      <formula>0</formula>
    </cfRule>
  </conditionalFormatting>
  <conditionalFormatting sqref="F1202">
    <cfRule type="cellIs" dxfId="2" priority="172" stopIfTrue="1" operator="lessThan">
      <formula>0</formula>
    </cfRule>
  </conditionalFormatting>
  <conditionalFormatting sqref="F1203">
    <cfRule type="cellIs" dxfId="2" priority="171" stopIfTrue="1" operator="lessThan">
      <formula>0</formula>
    </cfRule>
  </conditionalFormatting>
  <conditionalFormatting sqref="F1204">
    <cfRule type="cellIs" dxfId="2" priority="170" stopIfTrue="1" operator="lessThan">
      <formula>0</formula>
    </cfRule>
  </conditionalFormatting>
  <conditionalFormatting sqref="F1205">
    <cfRule type="cellIs" dxfId="2" priority="169" stopIfTrue="1" operator="lessThan">
      <formula>0</formula>
    </cfRule>
  </conditionalFormatting>
  <conditionalFormatting sqref="F1206">
    <cfRule type="cellIs" dxfId="2" priority="168" stopIfTrue="1" operator="lessThan">
      <formula>0</formula>
    </cfRule>
  </conditionalFormatting>
  <conditionalFormatting sqref="F1207">
    <cfRule type="cellIs" dxfId="2" priority="167" stopIfTrue="1" operator="lessThan">
      <formula>0</formula>
    </cfRule>
  </conditionalFormatting>
  <conditionalFormatting sqref="F1208">
    <cfRule type="cellIs" dxfId="2" priority="166" stopIfTrue="1" operator="lessThan">
      <formula>0</formula>
    </cfRule>
  </conditionalFormatting>
  <conditionalFormatting sqref="F1209">
    <cfRule type="cellIs" dxfId="2" priority="165" stopIfTrue="1" operator="lessThan">
      <formula>0</formula>
    </cfRule>
  </conditionalFormatting>
  <conditionalFormatting sqref="F1210">
    <cfRule type="cellIs" dxfId="2" priority="164" stopIfTrue="1" operator="lessThan">
      <formula>0</formula>
    </cfRule>
  </conditionalFormatting>
  <conditionalFormatting sqref="F1211">
    <cfRule type="cellIs" dxfId="2" priority="163" stopIfTrue="1" operator="lessThan">
      <formula>0</formula>
    </cfRule>
  </conditionalFormatting>
  <conditionalFormatting sqref="F1212">
    <cfRule type="cellIs" dxfId="2" priority="162" stopIfTrue="1" operator="lessThan">
      <formula>0</formula>
    </cfRule>
  </conditionalFormatting>
  <conditionalFormatting sqref="F1213">
    <cfRule type="cellIs" dxfId="2" priority="161" stopIfTrue="1" operator="lessThan">
      <formula>0</formula>
    </cfRule>
  </conditionalFormatting>
  <conditionalFormatting sqref="F1214">
    <cfRule type="cellIs" dxfId="2" priority="160" stopIfTrue="1" operator="lessThan">
      <formula>0</formula>
    </cfRule>
  </conditionalFormatting>
  <conditionalFormatting sqref="F1215">
    <cfRule type="cellIs" dxfId="2" priority="159" stopIfTrue="1" operator="lessThan">
      <formula>0</formula>
    </cfRule>
  </conditionalFormatting>
  <conditionalFormatting sqref="F1216">
    <cfRule type="cellIs" dxfId="2" priority="158" stopIfTrue="1" operator="lessThan">
      <formula>0</formula>
    </cfRule>
  </conditionalFormatting>
  <conditionalFormatting sqref="F1217">
    <cfRule type="cellIs" dxfId="2" priority="157" stopIfTrue="1" operator="lessThan">
      <formula>0</formula>
    </cfRule>
  </conditionalFormatting>
  <conditionalFormatting sqref="F1218">
    <cfRule type="cellIs" dxfId="2" priority="156" stopIfTrue="1" operator="lessThan">
      <formula>0</formula>
    </cfRule>
  </conditionalFormatting>
  <conditionalFormatting sqref="F1219">
    <cfRule type="cellIs" dxfId="2" priority="155" stopIfTrue="1" operator="lessThan">
      <formula>0</formula>
    </cfRule>
  </conditionalFormatting>
  <conditionalFormatting sqref="F1220">
    <cfRule type="cellIs" dxfId="2" priority="154" stopIfTrue="1" operator="lessThan">
      <formula>0</formula>
    </cfRule>
  </conditionalFormatting>
  <conditionalFormatting sqref="F1221">
    <cfRule type="cellIs" dxfId="2" priority="153" stopIfTrue="1" operator="lessThan">
      <formula>0</formula>
    </cfRule>
  </conditionalFormatting>
  <conditionalFormatting sqref="F1222">
    <cfRule type="cellIs" dxfId="2" priority="152" stopIfTrue="1" operator="lessThan">
      <formula>0</formula>
    </cfRule>
  </conditionalFormatting>
  <conditionalFormatting sqref="F1223">
    <cfRule type="cellIs" dxfId="2" priority="151" stopIfTrue="1" operator="lessThan">
      <formula>0</formula>
    </cfRule>
  </conditionalFormatting>
  <conditionalFormatting sqref="F1224">
    <cfRule type="cellIs" dxfId="2" priority="150" stopIfTrue="1" operator="lessThan">
      <formula>0</formula>
    </cfRule>
  </conditionalFormatting>
  <conditionalFormatting sqref="F1225">
    <cfRule type="cellIs" dxfId="2" priority="149" stopIfTrue="1" operator="lessThan">
      <formula>0</formula>
    </cfRule>
  </conditionalFormatting>
  <conditionalFormatting sqref="F1226">
    <cfRule type="cellIs" dxfId="2" priority="148" stopIfTrue="1" operator="lessThan">
      <formula>0</formula>
    </cfRule>
  </conditionalFormatting>
  <conditionalFormatting sqref="F1227">
    <cfRule type="cellIs" dxfId="2" priority="147" stopIfTrue="1" operator="lessThan">
      <formula>0</formula>
    </cfRule>
  </conditionalFormatting>
  <conditionalFormatting sqref="F1228">
    <cfRule type="cellIs" dxfId="2" priority="146" stopIfTrue="1" operator="lessThan">
      <formula>0</formula>
    </cfRule>
  </conditionalFormatting>
  <conditionalFormatting sqref="F1229">
    <cfRule type="cellIs" dxfId="2" priority="145" stopIfTrue="1" operator="lessThan">
      <formula>0</formula>
    </cfRule>
  </conditionalFormatting>
  <conditionalFormatting sqref="F1230">
    <cfRule type="cellIs" dxfId="2" priority="144" stopIfTrue="1" operator="lessThan">
      <formula>0</formula>
    </cfRule>
  </conditionalFormatting>
  <conditionalFormatting sqref="F1231">
    <cfRule type="cellIs" dxfId="2" priority="143" stopIfTrue="1" operator="lessThan">
      <formula>0</formula>
    </cfRule>
  </conditionalFormatting>
  <conditionalFormatting sqref="F1232">
    <cfRule type="cellIs" dxfId="2" priority="142" stopIfTrue="1" operator="lessThan">
      <formula>0</formula>
    </cfRule>
  </conditionalFormatting>
  <conditionalFormatting sqref="F1233">
    <cfRule type="cellIs" dxfId="2" priority="141" stopIfTrue="1" operator="lessThan">
      <formula>0</formula>
    </cfRule>
  </conditionalFormatting>
  <conditionalFormatting sqref="F1234">
    <cfRule type="cellIs" dxfId="2" priority="140" stopIfTrue="1" operator="lessThan">
      <formula>0</formula>
    </cfRule>
  </conditionalFormatting>
  <conditionalFormatting sqref="F1235">
    <cfRule type="cellIs" dxfId="2" priority="139" stopIfTrue="1" operator="lessThan">
      <formula>0</formula>
    </cfRule>
  </conditionalFormatting>
  <conditionalFormatting sqref="F1236">
    <cfRule type="cellIs" dxfId="2" priority="138" stopIfTrue="1" operator="lessThan">
      <formula>0</formula>
    </cfRule>
  </conditionalFormatting>
  <conditionalFormatting sqref="F1237">
    <cfRule type="cellIs" dxfId="2" priority="137" stopIfTrue="1" operator="lessThan">
      <formula>0</formula>
    </cfRule>
  </conditionalFormatting>
  <conditionalFormatting sqref="F1238">
    <cfRule type="cellIs" dxfId="2" priority="136" stopIfTrue="1" operator="lessThan">
      <formula>0</formula>
    </cfRule>
  </conditionalFormatting>
  <conditionalFormatting sqref="F1239">
    <cfRule type="cellIs" dxfId="2" priority="135" stopIfTrue="1" operator="lessThan">
      <formula>0</formula>
    </cfRule>
  </conditionalFormatting>
  <conditionalFormatting sqref="F1240">
    <cfRule type="cellIs" dxfId="2" priority="134" stopIfTrue="1" operator="lessThan">
      <formula>0</formula>
    </cfRule>
  </conditionalFormatting>
  <conditionalFormatting sqref="F1241">
    <cfRule type="cellIs" dxfId="2" priority="133" stopIfTrue="1" operator="lessThan">
      <formula>0</formula>
    </cfRule>
  </conditionalFormatting>
  <conditionalFormatting sqref="F1242">
    <cfRule type="cellIs" dxfId="2" priority="132" stopIfTrue="1" operator="lessThan">
      <formula>0</formula>
    </cfRule>
  </conditionalFormatting>
  <conditionalFormatting sqref="F1243">
    <cfRule type="cellIs" dxfId="2" priority="131" stopIfTrue="1" operator="lessThan">
      <formula>0</formula>
    </cfRule>
  </conditionalFormatting>
  <conditionalFormatting sqref="F1244">
    <cfRule type="cellIs" dxfId="2" priority="130" stopIfTrue="1" operator="lessThan">
      <formula>0</formula>
    </cfRule>
  </conditionalFormatting>
  <conditionalFormatting sqref="F1245">
    <cfRule type="cellIs" dxfId="2" priority="129" stopIfTrue="1" operator="lessThan">
      <formula>0</formula>
    </cfRule>
  </conditionalFormatting>
  <conditionalFormatting sqref="F1246">
    <cfRule type="cellIs" dxfId="2" priority="128" stopIfTrue="1" operator="lessThan">
      <formula>0</formula>
    </cfRule>
  </conditionalFormatting>
  <conditionalFormatting sqref="F1247">
    <cfRule type="cellIs" dxfId="2" priority="127" stopIfTrue="1" operator="lessThan">
      <formula>0</formula>
    </cfRule>
  </conditionalFormatting>
  <conditionalFormatting sqref="F1248">
    <cfRule type="cellIs" dxfId="2" priority="126" stopIfTrue="1" operator="lessThan">
      <formula>0</formula>
    </cfRule>
  </conditionalFormatting>
  <conditionalFormatting sqref="F1249">
    <cfRule type="cellIs" dxfId="2" priority="125" stopIfTrue="1" operator="lessThan">
      <formula>0</formula>
    </cfRule>
  </conditionalFormatting>
  <conditionalFormatting sqref="F1250">
    <cfRule type="cellIs" dxfId="2" priority="124" stopIfTrue="1" operator="lessThan">
      <formula>0</formula>
    </cfRule>
  </conditionalFormatting>
  <conditionalFormatting sqref="F1251">
    <cfRule type="cellIs" dxfId="2" priority="123" stopIfTrue="1" operator="lessThan">
      <formula>0</formula>
    </cfRule>
  </conditionalFormatting>
  <conditionalFormatting sqref="F1252">
    <cfRule type="cellIs" dxfId="2" priority="122" stopIfTrue="1" operator="lessThan">
      <formula>0</formula>
    </cfRule>
  </conditionalFormatting>
  <conditionalFormatting sqref="F1253">
    <cfRule type="cellIs" dxfId="2" priority="121" stopIfTrue="1" operator="lessThan">
      <formula>0</formula>
    </cfRule>
  </conditionalFormatting>
  <conditionalFormatting sqref="F1254">
    <cfRule type="cellIs" dxfId="2" priority="120" stopIfTrue="1" operator="lessThan">
      <formula>0</formula>
    </cfRule>
  </conditionalFormatting>
  <conditionalFormatting sqref="F1255">
    <cfRule type="cellIs" dxfId="2" priority="119" stopIfTrue="1" operator="lessThan">
      <formula>0</formula>
    </cfRule>
  </conditionalFormatting>
  <conditionalFormatting sqref="F1256">
    <cfRule type="cellIs" dxfId="2" priority="118" stopIfTrue="1" operator="lessThan">
      <formula>0</formula>
    </cfRule>
  </conditionalFormatting>
  <conditionalFormatting sqref="F1257">
    <cfRule type="cellIs" dxfId="2" priority="117" stopIfTrue="1" operator="lessThan">
      <formula>0</formula>
    </cfRule>
  </conditionalFormatting>
  <conditionalFormatting sqref="F1258">
    <cfRule type="cellIs" dxfId="2" priority="116" stopIfTrue="1" operator="lessThan">
      <formula>0</formula>
    </cfRule>
  </conditionalFormatting>
  <conditionalFormatting sqref="F1259">
    <cfRule type="cellIs" dxfId="2" priority="115" stopIfTrue="1" operator="lessThan">
      <formula>0</formula>
    </cfRule>
  </conditionalFormatting>
  <conditionalFormatting sqref="F1260">
    <cfRule type="cellIs" dxfId="2" priority="114" stopIfTrue="1" operator="lessThan">
      <formula>0</formula>
    </cfRule>
  </conditionalFormatting>
  <conditionalFormatting sqref="F1261">
    <cfRule type="cellIs" dxfId="2" priority="113" stopIfTrue="1" operator="lessThan">
      <formula>0</formula>
    </cfRule>
  </conditionalFormatting>
  <conditionalFormatting sqref="F1262">
    <cfRule type="cellIs" dxfId="2" priority="112" stopIfTrue="1" operator="lessThan">
      <formula>0</formula>
    </cfRule>
  </conditionalFormatting>
  <conditionalFormatting sqref="F1263">
    <cfRule type="cellIs" dxfId="2" priority="111" stopIfTrue="1" operator="lessThan">
      <formula>0</formula>
    </cfRule>
  </conditionalFormatting>
  <conditionalFormatting sqref="F1264">
    <cfRule type="cellIs" dxfId="2" priority="110" stopIfTrue="1" operator="lessThan">
      <formula>0</formula>
    </cfRule>
  </conditionalFormatting>
  <conditionalFormatting sqref="F1265">
    <cfRule type="cellIs" dxfId="2" priority="109" stopIfTrue="1" operator="lessThan">
      <formula>0</formula>
    </cfRule>
  </conditionalFormatting>
  <conditionalFormatting sqref="F1266">
    <cfRule type="cellIs" dxfId="2" priority="108" stopIfTrue="1" operator="lessThan">
      <formula>0</formula>
    </cfRule>
  </conditionalFormatting>
  <conditionalFormatting sqref="F1267">
    <cfRule type="cellIs" dxfId="2" priority="107" stopIfTrue="1" operator="lessThan">
      <formula>0</formula>
    </cfRule>
  </conditionalFormatting>
  <conditionalFormatting sqref="F1268">
    <cfRule type="cellIs" dxfId="2" priority="106" stopIfTrue="1" operator="lessThan">
      <formula>0</formula>
    </cfRule>
  </conditionalFormatting>
  <conditionalFormatting sqref="F1269">
    <cfRule type="cellIs" dxfId="2" priority="105" stopIfTrue="1" operator="lessThan">
      <formula>0</formula>
    </cfRule>
  </conditionalFormatting>
  <conditionalFormatting sqref="F1270">
    <cfRule type="cellIs" dxfId="2" priority="104" stopIfTrue="1" operator="lessThan">
      <formula>0</formula>
    </cfRule>
  </conditionalFormatting>
  <conditionalFormatting sqref="F1271">
    <cfRule type="cellIs" dxfId="2" priority="103" stopIfTrue="1" operator="lessThan">
      <formula>0</formula>
    </cfRule>
  </conditionalFormatting>
  <conditionalFormatting sqref="F1272">
    <cfRule type="cellIs" dxfId="2" priority="102" stopIfTrue="1" operator="lessThan">
      <formula>0</formula>
    </cfRule>
  </conditionalFormatting>
  <conditionalFormatting sqref="F1273">
    <cfRule type="cellIs" dxfId="2" priority="101" stopIfTrue="1" operator="lessThan">
      <formula>0</formula>
    </cfRule>
  </conditionalFormatting>
  <conditionalFormatting sqref="F1274">
    <cfRule type="cellIs" dxfId="2" priority="100" stopIfTrue="1" operator="lessThan">
      <formula>0</formula>
    </cfRule>
  </conditionalFormatting>
  <conditionalFormatting sqref="F1275">
    <cfRule type="cellIs" dxfId="2" priority="99" stopIfTrue="1" operator="lessThan">
      <formula>0</formula>
    </cfRule>
  </conditionalFormatting>
  <conditionalFormatting sqref="F1276">
    <cfRule type="cellIs" dxfId="2" priority="98" stopIfTrue="1" operator="lessThan">
      <formula>0</formula>
    </cfRule>
  </conditionalFormatting>
  <conditionalFormatting sqref="F1277">
    <cfRule type="cellIs" dxfId="2" priority="97" stopIfTrue="1" operator="lessThan">
      <formula>0</formula>
    </cfRule>
  </conditionalFormatting>
  <conditionalFormatting sqref="F1278">
    <cfRule type="cellIs" dxfId="2" priority="96" stopIfTrue="1" operator="lessThan">
      <formula>0</formula>
    </cfRule>
  </conditionalFormatting>
  <conditionalFormatting sqref="F1279">
    <cfRule type="cellIs" dxfId="2" priority="95" stopIfTrue="1" operator="lessThan">
      <formula>0</formula>
    </cfRule>
  </conditionalFormatting>
  <conditionalFormatting sqref="F1280">
    <cfRule type="cellIs" dxfId="2" priority="94" stopIfTrue="1" operator="lessThan">
      <formula>0</formula>
    </cfRule>
  </conditionalFormatting>
  <conditionalFormatting sqref="F1281">
    <cfRule type="cellIs" dxfId="2" priority="93" stopIfTrue="1" operator="lessThan">
      <formula>0</formula>
    </cfRule>
  </conditionalFormatting>
  <conditionalFormatting sqref="F1282">
    <cfRule type="cellIs" dxfId="2" priority="92" stopIfTrue="1" operator="lessThan">
      <formula>0</formula>
    </cfRule>
  </conditionalFormatting>
  <conditionalFormatting sqref="F1283">
    <cfRule type="cellIs" dxfId="2" priority="91" stopIfTrue="1" operator="lessThan">
      <formula>0</formula>
    </cfRule>
  </conditionalFormatting>
  <conditionalFormatting sqref="F1284">
    <cfRule type="cellIs" dxfId="2" priority="90" stopIfTrue="1" operator="lessThan">
      <formula>0</formula>
    </cfRule>
  </conditionalFormatting>
  <conditionalFormatting sqref="F1285">
    <cfRule type="cellIs" dxfId="2" priority="89" stopIfTrue="1" operator="lessThan">
      <formula>0</formula>
    </cfRule>
  </conditionalFormatting>
  <conditionalFormatting sqref="F1286">
    <cfRule type="cellIs" dxfId="2" priority="88" stopIfTrue="1" operator="lessThan">
      <formula>0</formula>
    </cfRule>
  </conditionalFormatting>
  <conditionalFormatting sqref="F1287">
    <cfRule type="cellIs" dxfId="2" priority="87" stopIfTrue="1" operator="lessThan">
      <formula>0</formula>
    </cfRule>
  </conditionalFormatting>
  <conditionalFormatting sqref="F1288">
    <cfRule type="cellIs" dxfId="2" priority="86" stopIfTrue="1" operator="lessThan">
      <formula>0</formula>
    </cfRule>
  </conditionalFormatting>
  <conditionalFormatting sqref="F1289">
    <cfRule type="cellIs" dxfId="2" priority="85" stopIfTrue="1" operator="lessThan">
      <formula>0</formula>
    </cfRule>
  </conditionalFormatting>
  <conditionalFormatting sqref="F1290">
    <cfRule type="cellIs" dxfId="2" priority="84" stopIfTrue="1" operator="lessThan">
      <formula>0</formula>
    </cfRule>
  </conditionalFormatting>
  <conditionalFormatting sqref="F1291">
    <cfRule type="cellIs" dxfId="2" priority="83" stopIfTrue="1" operator="lessThan">
      <formula>0</formula>
    </cfRule>
  </conditionalFormatting>
  <conditionalFormatting sqref="F1292">
    <cfRule type="cellIs" dxfId="2" priority="82" stopIfTrue="1" operator="lessThan">
      <formula>0</formula>
    </cfRule>
  </conditionalFormatting>
  <conditionalFormatting sqref="F1293">
    <cfRule type="cellIs" dxfId="2" priority="81" stopIfTrue="1" operator="lessThan">
      <formula>0</formula>
    </cfRule>
  </conditionalFormatting>
  <conditionalFormatting sqref="F1294">
    <cfRule type="cellIs" dxfId="2" priority="80" stopIfTrue="1" operator="lessThan">
      <formula>0</formula>
    </cfRule>
  </conditionalFormatting>
  <conditionalFormatting sqref="F1295">
    <cfRule type="cellIs" dxfId="2" priority="79" stopIfTrue="1" operator="lessThan">
      <formula>0</formula>
    </cfRule>
  </conditionalFormatting>
  <conditionalFormatting sqref="F1296">
    <cfRule type="cellIs" dxfId="2" priority="78" stopIfTrue="1" operator="lessThan">
      <formula>0</formula>
    </cfRule>
  </conditionalFormatting>
  <conditionalFormatting sqref="F1297">
    <cfRule type="cellIs" dxfId="2" priority="77" stopIfTrue="1" operator="lessThan">
      <formula>0</formula>
    </cfRule>
  </conditionalFormatting>
  <conditionalFormatting sqref="F1298">
    <cfRule type="cellIs" dxfId="2" priority="76" stopIfTrue="1" operator="lessThan">
      <formula>0</formula>
    </cfRule>
  </conditionalFormatting>
  <conditionalFormatting sqref="F1299">
    <cfRule type="cellIs" dxfId="2" priority="75" stopIfTrue="1" operator="lessThan">
      <formula>0</formula>
    </cfRule>
  </conditionalFormatting>
  <conditionalFormatting sqref="F1300">
    <cfRule type="cellIs" dxfId="2" priority="74" stopIfTrue="1" operator="lessThan">
      <formula>0</formula>
    </cfRule>
  </conditionalFormatting>
  <conditionalFormatting sqref="F1301">
    <cfRule type="cellIs" dxfId="2" priority="73" stopIfTrue="1" operator="lessThan">
      <formula>0</formula>
    </cfRule>
  </conditionalFormatting>
  <conditionalFormatting sqref="F1302">
    <cfRule type="cellIs" dxfId="2" priority="72" stopIfTrue="1" operator="lessThan">
      <formula>0</formula>
    </cfRule>
  </conditionalFormatting>
  <conditionalFormatting sqref="F1303">
    <cfRule type="cellIs" dxfId="2" priority="71" stopIfTrue="1" operator="lessThan">
      <formula>0</formula>
    </cfRule>
  </conditionalFormatting>
  <conditionalFormatting sqref="F1304">
    <cfRule type="cellIs" dxfId="2" priority="70" stopIfTrue="1" operator="lessThan">
      <formula>0</formula>
    </cfRule>
  </conditionalFormatting>
  <conditionalFormatting sqref="F1305">
    <cfRule type="cellIs" dxfId="2" priority="69" stopIfTrue="1" operator="lessThan">
      <formula>0</formula>
    </cfRule>
  </conditionalFormatting>
  <conditionalFormatting sqref="F1306">
    <cfRule type="cellIs" dxfId="2" priority="68" stopIfTrue="1" operator="lessThan">
      <formula>0</formula>
    </cfRule>
  </conditionalFormatting>
  <conditionalFormatting sqref="F1307">
    <cfRule type="cellIs" dxfId="2" priority="67" stopIfTrue="1" operator="lessThan">
      <formula>0</formula>
    </cfRule>
  </conditionalFormatting>
  <conditionalFormatting sqref="F1308">
    <cfRule type="cellIs" dxfId="2" priority="66" stopIfTrue="1" operator="lessThan">
      <formula>0</formula>
    </cfRule>
  </conditionalFormatting>
  <conditionalFormatting sqref="F1309">
    <cfRule type="cellIs" dxfId="2" priority="65" stopIfTrue="1" operator="lessThan">
      <formula>0</formula>
    </cfRule>
  </conditionalFormatting>
  <conditionalFormatting sqref="F1310">
    <cfRule type="cellIs" dxfId="2" priority="64" stopIfTrue="1" operator="lessThan">
      <formula>0</formula>
    </cfRule>
  </conditionalFormatting>
  <conditionalFormatting sqref="F1311">
    <cfRule type="cellIs" dxfId="2" priority="63" stopIfTrue="1" operator="lessThan">
      <formula>0</formula>
    </cfRule>
  </conditionalFormatting>
  <conditionalFormatting sqref="F1312">
    <cfRule type="cellIs" dxfId="2" priority="62" stopIfTrue="1" operator="lessThan">
      <formula>0</formula>
    </cfRule>
  </conditionalFormatting>
  <conditionalFormatting sqref="F1313">
    <cfRule type="cellIs" dxfId="2" priority="61" stopIfTrue="1" operator="lessThan">
      <formula>0</formula>
    </cfRule>
  </conditionalFormatting>
  <conditionalFormatting sqref="F1314">
    <cfRule type="cellIs" dxfId="2" priority="60" stopIfTrue="1" operator="lessThan">
      <formula>0</formula>
    </cfRule>
  </conditionalFormatting>
  <conditionalFormatting sqref="F1315">
    <cfRule type="cellIs" dxfId="2" priority="59" stopIfTrue="1" operator="lessThan">
      <formula>0</formula>
    </cfRule>
  </conditionalFormatting>
  <conditionalFormatting sqref="F1316">
    <cfRule type="cellIs" dxfId="2" priority="58" stopIfTrue="1" operator="lessThan">
      <formula>0</formula>
    </cfRule>
  </conditionalFormatting>
  <conditionalFormatting sqref="F1317">
    <cfRule type="cellIs" dxfId="2" priority="57" stopIfTrue="1" operator="lessThan">
      <formula>0</formula>
    </cfRule>
  </conditionalFormatting>
  <conditionalFormatting sqref="F1318">
    <cfRule type="cellIs" dxfId="2" priority="56" stopIfTrue="1" operator="lessThan">
      <formula>0</formula>
    </cfRule>
  </conditionalFormatting>
  <conditionalFormatting sqref="F1319">
    <cfRule type="cellIs" dxfId="2" priority="55" stopIfTrue="1" operator="lessThan">
      <formula>0</formula>
    </cfRule>
  </conditionalFormatting>
  <conditionalFormatting sqref="F1320">
    <cfRule type="cellIs" dxfId="2" priority="54" stopIfTrue="1" operator="lessThan">
      <formula>0</formula>
    </cfRule>
  </conditionalFormatting>
  <conditionalFormatting sqref="F1321">
    <cfRule type="cellIs" dxfId="2" priority="53" stopIfTrue="1" operator="lessThan">
      <formula>0</formula>
    </cfRule>
  </conditionalFormatting>
  <conditionalFormatting sqref="F1322">
    <cfRule type="cellIs" dxfId="2" priority="52" stopIfTrue="1" operator="lessThan">
      <formula>0</formula>
    </cfRule>
  </conditionalFormatting>
  <conditionalFormatting sqref="F1323">
    <cfRule type="cellIs" dxfId="2" priority="51" stopIfTrue="1" operator="lessThan">
      <formula>0</formula>
    </cfRule>
  </conditionalFormatting>
  <conditionalFormatting sqref="F1324">
    <cfRule type="cellIs" dxfId="2" priority="50" stopIfTrue="1" operator="lessThan">
      <formula>0</formula>
    </cfRule>
  </conditionalFormatting>
  <conditionalFormatting sqref="F1325">
    <cfRule type="cellIs" dxfId="2" priority="49" stopIfTrue="1" operator="lessThan">
      <formula>0</formula>
    </cfRule>
  </conditionalFormatting>
  <conditionalFormatting sqref="F1326">
    <cfRule type="cellIs" dxfId="2" priority="48" stopIfTrue="1" operator="lessThan">
      <formula>0</formula>
    </cfRule>
  </conditionalFormatting>
  <conditionalFormatting sqref="F1327">
    <cfRule type="cellIs" dxfId="2" priority="47" stopIfTrue="1" operator="lessThan">
      <formula>0</formula>
    </cfRule>
  </conditionalFormatting>
  <conditionalFormatting sqref="F1328">
    <cfRule type="cellIs" dxfId="2" priority="46" stopIfTrue="1" operator="lessThan">
      <formula>0</formula>
    </cfRule>
  </conditionalFormatting>
  <conditionalFormatting sqref="F1329">
    <cfRule type="cellIs" dxfId="2" priority="45" stopIfTrue="1" operator="lessThan">
      <formula>0</formula>
    </cfRule>
  </conditionalFormatting>
  <conditionalFormatting sqref="F1330">
    <cfRule type="cellIs" dxfId="2" priority="44" stopIfTrue="1" operator="lessThan">
      <formula>0</formula>
    </cfRule>
  </conditionalFormatting>
  <conditionalFormatting sqref="F1331">
    <cfRule type="cellIs" dxfId="2" priority="43" stopIfTrue="1" operator="lessThan">
      <formula>0</formula>
    </cfRule>
  </conditionalFormatting>
  <conditionalFormatting sqref="F1332">
    <cfRule type="cellIs" dxfId="2" priority="42" stopIfTrue="1" operator="lessThan">
      <formula>0</formula>
    </cfRule>
  </conditionalFormatting>
  <conditionalFormatting sqref="F1333">
    <cfRule type="cellIs" dxfId="2" priority="41" stopIfTrue="1" operator="lessThan">
      <formula>0</formula>
    </cfRule>
  </conditionalFormatting>
  <conditionalFormatting sqref="F1334">
    <cfRule type="cellIs" dxfId="2" priority="40" stopIfTrue="1" operator="lessThan">
      <formula>0</formula>
    </cfRule>
  </conditionalFormatting>
  <conditionalFormatting sqref="F1335">
    <cfRule type="cellIs" dxfId="2" priority="39" stopIfTrue="1" operator="lessThan">
      <formula>0</formula>
    </cfRule>
  </conditionalFormatting>
  <conditionalFormatting sqref="F1336">
    <cfRule type="cellIs" dxfId="2" priority="38" stopIfTrue="1" operator="lessThan">
      <formula>0</formula>
    </cfRule>
  </conditionalFormatting>
  <conditionalFormatting sqref="F1337">
    <cfRule type="cellIs" dxfId="2" priority="37" stopIfTrue="1" operator="lessThan">
      <formula>0</formula>
    </cfRule>
  </conditionalFormatting>
  <conditionalFormatting sqref="F1338">
    <cfRule type="cellIs" dxfId="2" priority="36" stopIfTrue="1" operator="lessThan">
      <formula>0</formula>
    </cfRule>
  </conditionalFormatting>
  <conditionalFormatting sqref="F1339">
    <cfRule type="cellIs" dxfId="2" priority="35" stopIfTrue="1" operator="lessThan">
      <formula>0</formula>
    </cfRule>
  </conditionalFormatting>
  <conditionalFormatting sqref="F1340">
    <cfRule type="cellIs" dxfId="2" priority="34" stopIfTrue="1" operator="lessThan">
      <formula>0</formula>
    </cfRule>
  </conditionalFormatting>
  <conditionalFormatting sqref="F1341">
    <cfRule type="cellIs" dxfId="2" priority="33" stopIfTrue="1" operator="lessThan">
      <formula>0</formula>
    </cfRule>
  </conditionalFormatting>
  <conditionalFormatting sqref="F1342">
    <cfRule type="cellIs" dxfId="2" priority="32" stopIfTrue="1" operator="lessThan">
      <formula>0</formula>
    </cfRule>
  </conditionalFormatting>
  <conditionalFormatting sqref="F1343">
    <cfRule type="cellIs" dxfId="2" priority="31" stopIfTrue="1" operator="lessThan">
      <formula>0</formula>
    </cfRule>
  </conditionalFormatting>
  <conditionalFormatting sqref="F1344">
    <cfRule type="cellIs" dxfId="2" priority="30" stopIfTrue="1" operator="lessThan">
      <formula>0</formula>
    </cfRule>
  </conditionalFormatting>
  <conditionalFormatting sqref="F1345">
    <cfRule type="cellIs" dxfId="2" priority="29" stopIfTrue="1" operator="lessThan">
      <formula>0</formula>
    </cfRule>
  </conditionalFormatting>
  <conditionalFormatting sqref="F1346">
    <cfRule type="cellIs" dxfId="2" priority="28" stopIfTrue="1" operator="lessThan">
      <formula>0</formula>
    </cfRule>
  </conditionalFormatting>
  <conditionalFormatting sqref="F1347">
    <cfRule type="cellIs" dxfId="2" priority="27" stopIfTrue="1" operator="lessThan">
      <formula>0</formula>
    </cfRule>
  </conditionalFormatting>
  <conditionalFormatting sqref="F1348">
    <cfRule type="cellIs" dxfId="2" priority="26" stopIfTrue="1" operator="lessThan">
      <formula>0</formula>
    </cfRule>
  </conditionalFormatting>
  <conditionalFormatting sqref="F1349">
    <cfRule type="cellIs" dxfId="2" priority="25" stopIfTrue="1" operator="lessThan">
      <formula>0</formula>
    </cfRule>
  </conditionalFormatting>
  <conditionalFormatting sqref="F1350">
    <cfRule type="cellIs" dxfId="2" priority="24" stopIfTrue="1" operator="lessThan">
      <formula>0</formula>
    </cfRule>
  </conditionalFormatting>
  <conditionalFormatting sqref="F1351">
    <cfRule type="cellIs" dxfId="2" priority="23" stopIfTrue="1" operator="lessThan">
      <formula>0</formula>
    </cfRule>
  </conditionalFormatting>
  <conditionalFormatting sqref="F1352">
    <cfRule type="cellIs" dxfId="2" priority="22" stopIfTrue="1" operator="lessThan">
      <formula>0</formula>
    </cfRule>
  </conditionalFormatting>
  <conditionalFormatting sqref="F1353">
    <cfRule type="cellIs" dxfId="2" priority="21" stopIfTrue="1" operator="lessThan">
      <formula>0</formula>
    </cfRule>
  </conditionalFormatting>
  <conditionalFormatting sqref="F1354">
    <cfRule type="cellIs" dxfId="2" priority="20" stopIfTrue="1" operator="lessThan">
      <formula>0</formula>
    </cfRule>
  </conditionalFormatting>
  <conditionalFormatting sqref="F1355">
    <cfRule type="cellIs" dxfId="2" priority="19" stopIfTrue="1" operator="lessThan">
      <formula>0</formula>
    </cfRule>
  </conditionalFormatting>
  <conditionalFormatting sqref="F1356">
    <cfRule type="cellIs" dxfId="2" priority="18" stopIfTrue="1" operator="lessThan">
      <formula>0</formula>
    </cfRule>
  </conditionalFormatting>
  <conditionalFormatting sqref="F1357">
    <cfRule type="cellIs" dxfId="2" priority="17" stopIfTrue="1" operator="lessThan">
      <formula>0</formula>
    </cfRule>
  </conditionalFormatting>
  <conditionalFormatting sqref="F1358">
    <cfRule type="cellIs" dxfId="2" priority="16" stopIfTrue="1" operator="lessThan">
      <formula>0</formula>
    </cfRule>
  </conditionalFormatting>
  <conditionalFormatting sqref="F1359">
    <cfRule type="cellIs" dxfId="2" priority="15" stopIfTrue="1" operator="lessThan">
      <formula>0</formula>
    </cfRule>
  </conditionalFormatting>
  <conditionalFormatting sqref="F1360">
    <cfRule type="cellIs" dxfId="2" priority="14" stopIfTrue="1" operator="lessThan">
      <formula>0</formula>
    </cfRule>
  </conditionalFormatting>
  <conditionalFormatting sqref="F1361">
    <cfRule type="cellIs" dxfId="2" priority="13" stopIfTrue="1" operator="lessThan">
      <formula>0</formula>
    </cfRule>
  </conditionalFormatting>
  <conditionalFormatting sqref="F1362">
    <cfRule type="cellIs" dxfId="2" priority="12" stopIfTrue="1" operator="lessThan">
      <formula>0</formula>
    </cfRule>
  </conditionalFormatting>
  <conditionalFormatting sqref="F1363">
    <cfRule type="cellIs" dxfId="2" priority="11" stopIfTrue="1" operator="lessThan">
      <formula>0</formula>
    </cfRule>
  </conditionalFormatting>
  <conditionalFormatting sqref="F1364">
    <cfRule type="cellIs" dxfId="2" priority="10" stopIfTrue="1" operator="lessThan">
      <formula>0</formula>
    </cfRule>
  </conditionalFormatting>
  <conditionalFormatting sqref="F1365">
    <cfRule type="cellIs" dxfId="2" priority="9" stopIfTrue="1" operator="lessThan">
      <formula>0</formula>
    </cfRule>
  </conditionalFormatting>
  <conditionalFormatting sqref="F1366">
    <cfRule type="cellIs" dxfId="2" priority="8" stopIfTrue="1" operator="lessThan">
      <formula>0</formula>
    </cfRule>
  </conditionalFormatting>
  <conditionalFormatting sqref="F1367">
    <cfRule type="cellIs" dxfId="2" priority="7" stopIfTrue="1" operator="lessThan">
      <formula>0</formula>
    </cfRule>
  </conditionalFormatting>
  <conditionalFormatting sqref="F1368">
    <cfRule type="cellIs" dxfId="2" priority="6" stopIfTrue="1" operator="lessThan">
      <formula>0</formula>
    </cfRule>
  </conditionalFormatting>
  <conditionalFormatting sqref="F1369">
    <cfRule type="cellIs" dxfId="2" priority="5" stopIfTrue="1" operator="lessThan">
      <formula>0</formula>
    </cfRule>
  </conditionalFormatting>
  <conditionalFormatting sqref="F1370">
    <cfRule type="cellIs" dxfId="2" priority="4" stopIfTrue="1" operator="lessThan">
      <formula>0</formula>
    </cfRule>
  </conditionalFormatting>
  <conditionalFormatting sqref="F1371">
    <cfRule type="cellIs" dxfId="2" priority="3" stopIfTrue="1" operator="lessThan">
      <formula>0</formula>
    </cfRule>
  </conditionalFormatting>
  <conditionalFormatting sqref="F1372">
    <cfRule type="cellIs" dxfId="2" priority="2" stopIfTrue="1" operator="lessThan">
      <formula>0</formula>
    </cfRule>
  </conditionalFormatting>
  <conditionalFormatting sqref="F1373">
    <cfRule type="cellIs" dxfId="2" priority="1" stopIfTrue="1" operator="lessThan">
      <formula>0</formula>
    </cfRule>
  </conditionalFormatting>
  <conditionalFormatting sqref="F245:F258">
    <cfRule type="cellIs" dxfId="2" priority="1111" stopIfTrue="1" operator="lessThan">
      <formula>0</formula>
    </cfRule>
  </conditionalFormatting>
  <conditionalFormatting sqref="F579:F580">
    <cfRule type="cellIs" dxfId="2" priority="790" stopIfTrue="1" operator="lessThan">
      <formula>0</formula>
    </cfRule>
  </conditionalFormatting>
  <conditionalFormatting sqref="F613:F614">
    <cfRule type="cellIs" dxfId="2" priority="757" stopIfTrue="1" operator="lessThan">
      <formula>0</formula>
    </cfRule>
  </conditionalFormatting>
  <conditionalFormatting sqref="F785:F787">
    <cfRule type="cellIs" dxfId="2" priority="586" stopIfTrue="1" operator="lessThan">
      <formula>0</formula>
    </cfRule>
  </conditionalFormatting>
  <conditionalFormatting sqref="F914:F915">
    <cfRule type="cellIs" dxfId="2" priority="45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5" workbookViewId="0">
      <selection activeCell="B28" sqref="B28:B30"/>
    </sheetView>
  </sheetViews>
  <sheetFormatPr defaultColWidth="9" defaultRowHeight="13.5" outlineLevelCol="1"/>
  <cols>
    <col min="1" max="1" width="79" customWidth="1"/>
    <col min="2" max="2" width="36.5" customWidth="1"/>
  </cols>
  <sheetData>
    <row r="1" ht="45" customHeight="1" spans="1:2">
      <c r="A1" s="409" t="s">
        <v>2441</v>
      </c>
      <c r="B1" s="409"/>
    </row>
    <row r="2" ht="20.1" customHeight="1" spans="1:2">
      <c r="A2" s="410"/>
      <c r="B2" s="411" t="s">
        <v>2</v>
      </c>
    </row>
    <row r="3" ht="45" customHeight="1" spans="1:2">
      <c r="A3" s="412" t="s">
        <v>2442</v>
      </c>
      <c r="B3" s="86" t="s">
        <v>6</v>
      </c>
    </row>
    <row r="4" ht="30" customHeight="1" spans="1:2">
      <c r="A4" s="413" t="s">
        <v>2443</v>
      </c>
      <c r="B4" s="414">
        <f>SUM(B5:B8)</f>
        <v>23685</v>
      </c>
    </row>
    <row r="5" ht="30" customHeight="1" spans="1:2">
      <c r="A5" s="415" t="s">
        <v>2444</v>
      </c>
      <c r="B5" s="416">
        <v>14624</v>
      </c>
    </row>
    <row r="6" ht="30" customHeight="1" spans="1:2">
      <c r="A6" s="415" t="s">
        <v>2445</v>
      </c>
      <c r="B6" s="416">
        <v>4937</v>
      </c>
    </row>
    <row r="7" ht="30" customHeight="1" spans="1:2">
      <c r="A7" s="415" t="s">
        <v>2446</v>
      </c>
      <c r="B7" s="416">
        <v>1989</v>
      </c>
    </row>
    <row r="8" ht="30" customHeight="1" spans="1:2">
      <c r="A8" s="415" t="s">
        <v>2447</v>
      </c>
      <c r="B8" s="416">
        <v>2135</v>
      </c>
    </row>
    <row r="9" ht="30" customHeight="1" spans="1:2">
      <c r="A9" s="413" t="s">
        <v>2448</v>
      </c>
      <c r="B9" s="414">
        <f>SUM(B10:B19)</f>
        <v>3688</v>
      </c>
    </row>
    <row r="10" ht="30" customHeight="1" spans="1:2">
      <c r="A10" s="415" t="s">
        <v>2449</v>
      </c>
      <c r="B10" s="416">
        <v>2143</v>
      </c>
    </row>
    <row r="11" ht="30" customHeight="1" spans="1:2">
      <c r="A11" s="415" t="s">
        <v>2450</v>
      </c>
      <c r="B11" s="416">
        <v>32</v>
      </c>
    </row>
    <row r="12" ht="30" customHeight="1" spans="1:2">
      <c r="A12" s="415" t="s">
        <v>2451</v>
      </c>
      <c r="B12" s="416">
        <v>13</v>
      </c>
    </row>
    <row r="13" ht="30" customHeight="1" spans="1:2">
      <c r="A13" s="415" t="s">
        <v>2452</v>
      </c>
      <c r="B13" s="416">
        <v>1</v>
      </c>
    </row>
    <row r="14" ht="30" customHeight="1" spans="1:2">
      <c r="A14" s="415" t="s">
        <v>2453</v>
      </c>
      <c r="B14" s="416">
        <v>987</v>
      </c>
    </row>
    <row r="15" ht="30" customHeight="1" spans="1:2">
      <c r="A15" s="415" t="s">
        <v>2454</v>
      </c>
      <c r="B15" s="416">
        <v>93</v>
      </c>
    </row>
    <row r="16" ht="30" customHeight="1" spans="1:2">
      <c r="A16" s="415" t="s">
        <v>2455</v>
      </c>
      <c r="B16" s="416">
        <v>0</v>
      </c>
    </row>
    <row r="17" ht="30" customHeight="1" spans="1:2">
      <c r="A17" s="415" t="s">
        <v>2456</v>
      </c>
      <c r="B17" s="416">
        <v>331</v>
      </c>
    </row>
    <row r="18" ht="30" customHeight="1" spans="1:2">
      <c r="A18" s="415" t="s">
        <v>2457</v>
      </c>
      <c r="B18" s="416">
        <v>15</v>
      </c>
    </row>
    <row r="19" ht="30" customHeight="1" spans="1:2">
      <c r="A19" s="415" t="s">
        <v>2458</v>
      </c>
      <c r="B19" s="416">
        <v>73</v>
      </c>
    </row>
    <row r="20" ht="30" customHeight="1" spans="1:2">
      <c r="A20" s="413" t="s">
        <v>2459</v>
      </c>
      <c r="B20" s="414">
        <f>SUM(B21)</f>
        <v>13</v>
      </c>
    </row>
    <row r="21" ht="30" customHeight="1" spans="1:2">
      <c r="A21" s="415" t="s">
        <v>2460</v>
      </c>
      <c r="B21" s="416">
        <v>13</v>
      </c>
    </row>
    <row r="22" ht="30" customHeight="1" spans="1:2">
      <c r="A22" s="413" t="s">
        <v>2461</v>
      </c>
      <c r="B22" s="414">
        <f>SUM(B23:B24)</f>
        <v>30715</v>
      </c>
    </row>
    <row r="23" ht="30" customHeight="1" spans="1:2">
      <c r="A23" s="415" t="s">
        <v>2462</v>
      </c>
      <c r="B23" s="416">
        <v>29801</v>
      </c>
    </row>
    <row r="24" ht="30" customHeight="1" spans="1:2">
      <c r="A24" s="415" t="s">
        <v>2463</v>
      </c>
      <c r="B24" s="416">
        <v>914</v>
      </c>
    </row>
    <row r="25" ht="30" customHeight="1" spans="1:2">
      <c r="A25" s="413" t="s">
        <v>2464</v>
      </c>
      <c r="B25" s="414">
        <f>SUM(B26)</f>
        <v>12</v>
      </c>
    </row>
    <row r="26" ht="30" customHeight="1" spans="1:2">
      <c r="A26" s="415" t="s">
        <v>2465</v>
      </c>
      <c r="B26" s="416">
        <v>12</v>
      </c>
    </row>
    <row r="27" ht="30" customHeight="1" spans="1:2">
      <c r="A27" s="413" t="s">
        <v>2466</v>
      </c>
      <c r="B27" s="414">
        <f>SUM(B28:B30)</f>
        <v>16078</v>
      </c>
    </row>
    <row r="28" ht="30" customHeight="1" spans="1:2">
      <c r="A28" s="415" t="s">
        <v>2467</v>
      </c>
      <c r="B28" s="416">
        <v>5081</v>
      </c>
    </row>
    <row r="29" ht="30" customHeight="1" spans="1:2">
      <c r="A29" s="415" t="s">
        <v>2468</v>
      </c>
      <c r="B29" s="416">
        <v>3946</v>
      </c>
    </row>
    <row r="30" ht="30" customHeight="1" spans="1:2">
      <c r="A30" s="415" t="s">
        <v>2469</v>
      </c>
      <c r="B30" s="417">
        <v>7051</v>
      </c>
    </row>
    <row r="31" ht="30" customHeight="1" spans="1:2">
      <c r="A31" s="418" t="s">
        <v>2470</v>
      </c>
      <c r="B31" s="414">
        <f>SUM(B4,B9,B20,B22,B25,B27)</f>
        <v>74191</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topLeftCell="A23" workbookViewId="0">
      <selection activeCell="B34" sqref="B34"/>
    </sheetView>
  </sheetViews>
  <sheetFormatPr defaultColWidth="9" defaultRowHeight="13.5" outlineLevelCol="4"/>
  <cols>
    <col min="1" max="1" width="69.6333333333333" style="255" customWidth="1"/>
    <col min="2" max="2" width="45.6333333333333" customWidth="1"/>
    <col min="3" max="4" width="16.6333333333333" hidden="1" customWidth="1"/>
    <col min="5" max="5" width="9" hidden="1" customWidth="1"/>
  </cols>
  <sheetData>
    <row r="1" s="254" customFormat="1" ht="45" customHeight="1" spans="1:4">
      <c r="A1" s="398" t="s">
        <v>2471</v>
      </c>
      <c r="B1" s="398"/>
      <c r="C1" s="398"/>
      <c r="D1" s="398"/>
    </row>
    <row r="2" ht="20.1" customHeight="1" spans="1:4">
      <c r="A2" s="258"/>
      <c r="B2" s="388" t="s">
        <v>2</v>
      </c>
      <c r="C2" s="399"/>
      <c r="D2" s="399" t="s">
        <v>2</v>
      </c>
    </row>
    <row r="3" ht="45" customHeight="1" spans="1:5">
      <c r="A3" s="166" t="s">
        <v>2472</v>
      </c>
      <c r="B3" s="86" t="s">
        <v>6</v>
      </c>
      <c r="C3" s="400" t="s">
        <v>2473</v>
      </c>
      <c r="D3" s="86" t="s">
        <v>2474</v>
      </c>
      <c r="E3" s="401" t="s">
        <v>8</v>
      </c>
    </row>
    <row r="4" ht="36" customHeight="1" spans="1:5">
      <c r="A4" s="402" t="s">
        <v>2475</v>
      </c>
      <c r="B4" s="94"/>
      <c r="C4" s="403">
        <f>SUM(C5:C5)</f>
        <v>0</v>
      </c>
      <c r="D4" s="404">
        <f>SUM(D5:D5)</f>
        <v>0</v>
      </c>
      <c r="E4" s="267" t="str">
        <f>IF(A4&lt;&gt;"",IF(SUM(B4:D4)&lt;&gt;0,"是","否"),"是")</f>
        <v>否</v>
      </c>
    </row>
    <row r="5" ht="36" customHeight="1" spans="1:5">
      <c r="A5" s="405"/>
      <c r="B5" s="95"/>
      <c r="C5" s="406"/>
      <c r="D5" s="407"/>
      <c r="E5" s="267" t="str">
        <f>IF(A5&lt;&gt;"",IF(SUM(B5:D5)&lt;&gt;0,"是","否"),"是")</f>
        <v>是</v>
      </c>
    </row>
    <row r="6" ht="36" customHeight="1" spans="1:5">
      <c r="A6" s="402" t="s">
        <v>2476</v>
      </c>
      <c r="B6" s="95"/>
      <c r="C6" s="406">
        <v>64164</v>
      </c>
      <c r="D6" s="407"/>
      <c r="E6" s="267" t="str">
        <f>IF(A6&lt;&gt;"",IF(SUM(B6:D6)&lt;&gt;0,"是","否"),"是")</f>
        <v>是</v>
      </c>
    </row>
    <row r="7" ht="36" customHeight="1" spans="1:5">
      <c r="A7" s="405"/>
      <c r="B7" s="94"/>
      <c r="C7" s="406"/>
      <c r="D7" s="407"/>
      <c r="E7" s="267"/>
    </row>
    <row r="8" ht="36" customHeight="1" spans="1:5">
      <c r="A8" s="402" t="s">
        <v>2477</v>
      </c>
      <c r="B8" s="95"/>
      <c r="C8" s="406">
        <v>2293</v>
      </c>
      <c r="D8" s="407"/>
      <c r="E8" s="267" t="str">
        <f>IF(A8&lt;&gt;"",IF(SUM(B8:D8)&lt;&gt;0,"是","否"),"是")</f>
        <v>是</v>
      </c>
    </row>
    <row r="9" ht="36" customHeight="1" spans="1:5">
      <c r="A9" s="405"/>
      <c r="B9" s="95"/>
      <c r="C9" s="406"/>
      <c r="D9" s="407"/>
      <c r="E9" s="267"/>
    </row>
    <row r="10" ht="36" customHeight="1" spans="1:5">
      <c r="A10" s="402" t="s">
        <v>2478</v>
      </c>
      <c r="B10" s="95"/>
      <c r="C10" s="406">
        <v>9600</v>
      </c>
      <c r="D10" s="407"/>
      <c r="E10" s="267" t="str">
        <f>IF(A10&lt;&gt;"",IF(SUM(B10:D10)&lt;&gt;0,"是","否"),"是")</f>
        <v>是</v>
      </c>
    </row>
    <row r="11" ht="36" customHeight="1" spans="1:5">
      <c r="A11" s="405"/>
      <c r="B11" s="95"/>
      <c r="C11" s="406"/>
      <c r="D11" s="407"/>
      <c r="E11" s="267"/>
    </row>
    <row r="12" ht="36" customHeight="1" spans="1:5">
      <c r="A12" s="402" t="s">
        <v>2479</v>
      </c>
      <c r="B12" s="95"/>
      <c r="C12" s="406">
        <v>280</v>
      </c>
      <c r="D12" s="407"/>
      <c r="E12" s="267" t="str">
        <f>IF(A12&lt;&gt;"",IF(SUM(B12:D12)&lt;&gt;0,"是","否"),"是")</f>
        <v>是</v>
      </c>
    </row>
    <row r="13" ht="36" customHeight="1" spans="1:5">
      <c r="A13" s="405"/>
      <c r="B13" s="95"/>
      <c r="C13" s="406"/>
      <c r="D13" s="407"/>
      <c r="E13" s="267"/>
    </row>
    <row r="14" ht="36" customHeight="1" spans="1:5">
      <c r="A14" s="402" t="s">
        <v>2480</v>
      </c>
      <c r="B14" s="95"/>
      <c r="C14" s="406">
        <v>83870</v>
      </c>
      <c r="D14" s="407"/>
      <c r="E14" s="267" t="str">
        <f>IF(A14&lt;&gt;"",IF(SUM(B14:D14)&lt;&gt;0,"是","否"),"是")</f>
        <v>是</v>
      </c>
    </row>
    <row r="15" ht="36" customHeight="1" spans="1:5">
      <c r="A15" s="405"/>
      <c r="B15" s="95"/>
      <c r="C15" s="406"/>
      <c r="D15" s="407"/>
      <c r="E15" s="267"/>
    </row>
    <row r="16" ht="36" customHeight="1" spans="1:5">
      <c r="A16" s="402" t="s">
        <v>2481</v>
      </c>
      <c r="B16" s="95"/>
      <c r="C16" s="406">
        <v>413</v>
      </c>
      <c r="D16" s="407"/>
      <c r="E16" s="267" t="str">
        <f>IF(A16&lt;&gt;"",IF(SUM(B16:D16)&lt;&gt;0,"是","否"),"是")</f>
        <v>是</v>
      </c>
    </row>
    <row r="17" ht="36" customHeight="1" spans="1:5">
      <c r="A17" s="405"/>
      <c r="B17" s="95"/>
      <c r="C17" s="406"/>
      <c r="D17" s="407"/>
      <c r="E17" s="267"/>
    </row>
    <row r="18" ht="36" customHeight="1" spans="1:5">
      <c r="A18" s="402" t="s">
        <v>2482</v>
      </c>
      <c r="B18" s="95"/>
      <c r="C18" s="406">
        <v>60</v>
      </c>
      <c r="D18" s="407"/>
      <c r="E18" s="267" t="str">
        <f>IF(A18&lt;&gt;"",IF(SUM(B18:D18)&lt;&gt;0,"是","否"),"是")</f>
        <v>是</v>
      </c>
    </row>
    <row r="19" ht="36" customHeight="1" spans="1:5">
      <c r="A19" s="405"/>
      <c r="B19" s="95"/>
      <c r="C19" s="406"/>
      <c r="D19" s="407"/>
      <c r="E19" s="267"/>
    </row>
    <row r="20" ht="36" customHeight="1" spans="1:5">
      <c r="A20" s="402" t="s">
        <v>2483</v>
      </c>
      <c r="B20" s="95"/>
      <c r="C20" s="406">
        <v>4418</v>
      </c>
      <c r="D20" s="407"/>
      <c r="E20" s="267" t="str">
        <f>IF(A20&lt;&gt;"",IF(SUM(B20:D20)&lt;&gt;0,"是","否"),"是")</f>
        <v>是</v>
      </c>
    </row>
    <row r="21" ht="36" customHeight="1" spans="1:5">
      <c r="A21" s="405"/>
      <c r="B21" s="95"/>
      <c r="C21" s="403"/>
      <c r="D21" s="404"/>
      <c r="E21" s="267"/>
    </row>
    <row r="22" ht="36" customHeight="1" spans="1:5">
      <c r="A22" s="402" t="s">
        <v>2484</v>
      </c>
      <c r="B22" s="95"/>
      <c r="C22" s="406"/>
      <c r="D22" s="407"/>
      <c r="E22" s="267" t="str">
        <f>IF(A22&lt;&gt;"",IF(SUM(B22:D22)&lt;&gt;0,"是","否"),"是")</f>
        <v>否</v>
      </c>
    </row>
    <row r="23" ht="36" customHeight="1" spans="1:5">
      <c r="A23" s="405"/>
      <c r="B23" s="95"/>
      <c r="C23" s="406"/>
      <c r="D23" s="407"/>
      <c r="E23" s="267"/>
    </row>
    <row r="24" ht="36" customHeight="1" spans="1:5">
      <c r="A24" s="402" t="s">
        <v>2485</v>
      </c>
      <c r="B24" s="95"/>
      <c r="C24" s="406"/>
      <c r="D24" s="407"/>
      <c r="E24" s="267" t="str">
        <f>IF(A24&lt;&gt;"",IF(SUM(B24:D24)&lt;&gt;0,"是","否"),"是")</f>
        <v>否</v>
      </c>
    </row>
    <row r="25" ht="36" customHeight="1" spans="1:5">
      <c r="A25" s="405"/>
      <c r="B25" s="95"/>
      <c r="C25" s="406"/>
      <c r="D25" s="407"/>
      <c r="E25" s="267"/>
    </row>
    <row r="26" ht="36" customHeight="1" spans="1:5">
      <c r="A26" s="402" t="s">
        <v>2486</v>
      </c>
      <c r="B26" s="95"/>
      <c r="C26" s="406"/>
      <c r="D26" s="407">
        <v>5000</v>
      </c>
      <c r="E26" s="267" t="str">
        <f>IF(A26&lt;&gt;"",IF(SUM(B26:D26)&lt;&gt;0,"是","否"),"是")</f>
        <v>是</v>
      </c>
    </row>
    <row r="27" ht="36" customHeight="1" spans="1:5">
      <c r="A27" s="405"/>
      <c r="B27" s="95"/>
      <c r="C27" s="406"/>
      <c r="D27" s="407"/>
      <c r="E27" s="267"/>
    </row>
    <row r="28" ht="36" customHeight="1" spans="1:5">
      <c r="A28" s="402" t="s">
        <v>2487</v>
      </c>
      <c r="B28" s="95"/>
      <c r="C28" s="406">
        <v>3800</v>
      </c>
      <c r="D28" s="407"/>
      <c r="E28" s="267" t="str">
        <f>IF(A28&lt;&gt;"",IF(SUM(B28:D28)&lt;&gt;0,"是","否"),"是")</f>
        <v>是</v>
      </c>
    </row>
    <row r="29" ht="36" customHeight="1" spans="1:5">
      <c r="A29" s="405"/>
      <c r="B29" s="95"/>
      <c r="C29" s="406"/>
      <c r="D29" s="407"/>
      <c r="E29" s="267"/>
    </row>
    <row r="30" ht="36" customHeight="1" spans="1:5">
      <c r="A30" s="402" t="s">
        <v>2488</v>
      </c>
      <c r="B30" s="95"/>
      <c r="C30" s="406">
        <v>1257</v>
      </c>
      <c r="D30" s="407"/>
      <c r="E30" s="267" t="str">
        <f>IF(A30&lt;&gt;"",IF(SUM(B30:D30)&lt;&gt;0,"是","否"),"是")</f>
        <v>是</v>
      </c>
    </row>
    <row r="31" ht="36" customHeight="1" spans="1:5">
      <c r="A31" s="405"/>
      <c r="B31" s="95"/>
      <c r="C31" s="406"/>
      <c r="D31" s="407"/>
      <c r="E31" s="267"/>
    </row>
    <row r="32" ht="36" customHeight="1" spans="1:5">
      <c r="A32" s="402" t="s">
        <v>2489</v>
      </c>
      <c r="B32" s="95"/>
      <c r="C32" s="406">
        <v>2163</v>
      </c>
      <c r="D32" s="407"/>
      <c r="E32" s="267" t="str">
        <f>IF(A32&lt;&gt;"",IF(SUM(B32:D32)&lt;&gt;0,"是","否"),"是")</f>
        <v>是</v>
      </c>
    </row>
    <row r="33" ht="36" customHeight="1" spans="1:5">
      <c r="A33" s="405"/>
      <c r="B33" s="95"/>
      <c r="C33" s="406"/>
      <c r="D33" s="407"/>
      <c r="E33" s="267"/>
    </row>
    <row r="34" ht="36" customHeight="1" spans="1:5">
      <c r="A34" s="402" t="s">
        <v>2490</v>
      </c>
      <c r="B34" s="95"/>
      <c r="E34" s="267" t="str">
        <f>IF(A34&lt;&gt;"",IF(SUM(B34:D34)&lt;&gt;0,"是","否"),"是")</f>
        <v>否</v>
      </c>
    </row>
    <row r="35" ht="36" customHeight="1" spans="1:5">
      <c r="A35" s="405"/>
      <c r="B35" s="95"/>
      <c r="E35" s="267"/>
    </row>
    <row r="36" ht="36" customHeight="1" spans="1:5">
      <c r="A36" s="402" t="s">
        <v>2491</v>
      </c>
      <c r="B36" s="95"/>
      <c r="E36" s="267" t="str">
        <f>IF(A36&lt;&gt;"",IF(SUM(B36:D36)&lt;&gt;0,"是","否"),"是")</f>
        <v>否</v>
      </c>
    </row>
    <row r="37" ht="36" customHeight="1" spans="1:5">
      <c r="A37" s="405"/>
      <c r="B37" s="95"/>
      <c r="E37" s="267"/>
    </row>
    <row r="38" ht="36" customHeight="1" spans="1:5">
      <c r="A38" s="402" t="s">
        <v>2492</v>
      </c>
      <c r="B38" s="95"/>
      <c r="E38" s="267" t="str">
        <f>IF(A38&lt;&gt;"",IF(SUM(B38:D38)&lt;&gt;0,"是","否"),"是")</f>
        <v>否</v>
      </c>
    </row>
    <row r="39" ht="36" customHeight="1" spans="1:5">
      <c r="A39" s="405"/>
      <c r="B39" s="95"/>
      <c r="E39" s="267"/>
    </row>
    <row r="40" ht="36" customHeight="1" spans="1:5">
      <c r="A40" s="402" t="s">
        <v>2493</v>
      </c>
      <c r="B40" s="95"/>
      <c r="E40" s="267" t="str">
        <f>IF(A40&lt;&gt;"",IF(SUM(B40:D40)&lt;&gt;0,"是","否"),"是")</f>
        <v>否</v>
      </c>
    </row>
    <row r="41" ht="36" customHeight="1" spans="1:5">
      <c r="A41" s="405"/>
      <c r="B41" s="95"/>
      <c r="E41" s="267"/>
    </row>
    <row r="42" ht="36" customHeight="1" spans="1:5">
      <c r="A42" s="408" t="s">
        <v>2494</v>
      </c>
      <c r="B42" s="95"/>
      <c r="E42" s="267" t="str">
        <f>IF(A42&lt;&gt;"",IF(SUM(B42:D42)&lt;&gt;0,"是","否"),"是")</f>
        <v>否</v>
      </c>
    </row>
    <row r="43" spans="1:1">
      <c r="A43" s="255" t="s">
        <v>2495</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6"/>
  <sheetViews>
    <sheetView showGridLines="0" showZeros="0" view="pageBreakPreview" zoomScaleNormal="85" workbookViewId="0">
      <selection activeCell="H21" sqref="H21"/>
    </sheetView>
  </sheetViews>
  <sheetFormatPr defaultColWidth="9" defaultRowHeight="14.25" outlineLevelCol="5"/>
  <cols>
    <col min="1" max="1" width="43.6333333333333" style="152" customWidth="1"/>
    <col min="2" max="2" width="20.6333333333333" style="154" customWidth="1"/>
    <col min="3" max="3" width="20.6333333333333" style="152" customWidth="1"/>
    <col min="4" max="4" width="20" style="324" customWidth="1"/>
    <col min="5" max="5" width="12.6333333333333" style="152"/>
    <col min="6" max="16377" width="9" style="152"/>
    <col min="16378" max="16379" width="35.6333333333333" style="152"/>
    <col min="16380" max="16384" width="9" style="152"/>
  </cols>
  <sheetData>
    <row r="1" ht="45" customHeight="1" spans="1:4">
      <c r="A1" s="157" t="s">
        <v>2496</v>
      </c>
      <c r="B1" s="157"/>
      <c r="C1" s="157"/>
      <c r="D1" s="157"/>
    </row>
    <row r="2" ht="20.1" customHeight="1" spans="1:4">
      <c r="A2" s="158"/>
      <c r="B2" s="158"/>
      <c r="C2" s="387"/>
      <c r="D2" s="388" t="s">
        <v>2</v>
      </c>
    </row>
    <row r="3" s="153" customFormat="1" ht="45" customHeight="1" spans="1:4">
      <c r="A3" s="160" t="s">
        <v>2497</v>
      </c>
      <c r="B3" s="160" t="s">
        <v>2494</v>
      </c>
      <c r="C3" s="389" t="s">
        <v>2498</v>
      </c>
      <c r="D3" s="389" t="s">
        <v>2499</v>
      </c>
    </row>
    <row r="4" ht="36" customHeight="1" spans="1:4">
      <c r="A4" s="390" t="s">
        <v>2500</v>
      </c>
      <c r="B4" s="391"/>
      <c r="C4" s="391"/>
      <c r="D4" s="391"/>
    </row>
    <row r="5" ht="36" customHeight="1" spans="1:6">
      <c r="A5" s="392" t="s">
        <v>2501</v>
      </c>
      <c r="B5" s="162"/>
      <c r="C5" s="162"/>
      <c r="D5" s="393"/>
      <c r="F5" s="152" t="s">
        <v>2502</v>
      </c>
    </row>
    <row r="6" ht="36" customHeight="1" spans="1:4">
      <c r="A6" s="392" t="s">
        <v>2503</v>
      </c>
      <c r="B6" s="162"/>
      <c r="C6" s="162"/>
      <c r="D6" s="393"/>
    </row>
    <row r="7" ht="36" customHeight="1" spans="1:4">
      <c r="A7" s="392" t="s">
        <v>2504</v>
      </c>
      <c r="B7" s="162"/>
      <c r="C7" s="162"/>
      <c r="D7" s="393"/>
    </row>
    <row r="8" ht="36" customHeight="1" spans="1:4">
      <c r="A8" s="392" t="s">
        <v>2505</v>
      </c>
      <c r="B8" s="162"/>
      <c r="C8" s="162"/>
      <c r="D8" s="393"/>
    </row>
    <row r="9" ht="36" customHeight="1" spans="1:4">
      <c r="A9" s="392" t="s">
        <v>2506</v>
      </c>
      <c r="B9" s="162"/>
      <c r="C9" s="162"/>
      <c r="D9" s="393"/>
    </row>
    <row r="10" ht="36" customHeight="1" spans="1:4">
      <c r="A10" s="392" t="s">
        <v>2507</v>
      </c>
      <c r="B10" s="162"/>
      <c r="C10" s="162"/>
      <c r="D10" s="393"/>
    </row>
    <row r="11" ht="36" customHeight="1" spans="1:4">
      <c r="A11" s="392" t="s">
        <v>2508</v>
      </c>
      <c r="B11" s="162"/>
      <c r="C11" s="162"/>
      <c r="D11" s="393"/>
    </row>
    <row r="12" ht="36" customHeight="1" spans="1:4">
      <c r="A12" s="390" t="s">
        <v>2509</v>
      </c>
      <c r="B12" s="391"/>
      <c r="C12" s="391"/>
      <c r="D12" s="391"/>
    </row>
    <row r="13" spans="1:4">
      <c r="A13" s="152" t="s">
        <v>2495</v>
      </c>
      <c r="B13" s="394"/>
      <c r="C13" s="395"/>
      <c r="D13" s="396"/>
    </row>
    <row r="14" spans="3:3">
      <c r="C14" s="397"/>
    </row>
    <row r="15" spans="3:3">
      <c r="C15" s="397"/>
    </row>
    <row r="16" spans="3:3">
      <c r="C16" s="397"/>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1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E9" sqref="E9"/>
    </sheetView>
  </sheetViews>
  <sheetFormatPr defaultColWidth="9" defaultRowHeight="13.5" outlineLevelCol="4"/>
  <cols>
    <col min="1" max="1" width="37.75" style="355" customWidth="1"/>
    <col min="2" max="2" width="22" style="355" customWidth="1"/>
    <col min="3" max="4" width="23.8833333333333" style="355" customWidth="1"/>
    <col min="5" max="5" width="24.5" style="355" customWidth="1"/>
    <col min="6" max="248" width="9" style="355"/>
    <col min="249" max="16384" width="9" style="1"/>
  </cols>
  <sheetData>
    <row r="1" s="355" customFormat="1" ht="40.5" customHeight="1" spans="1:5">
      <c r="A1" s="357" t="s">
        <v>2510</v>
      </c>
      <c r="B1" s="357"/>
      <c r="C1" s="357"/>
      <c r="D1" s="357"/>
      <c r="E1" s="357"/>
    </row>
    <row r="2" s="355" customFormat="1" ht="17" customHeight="1" spans="1:5">
      <c r="A2" s="374"/>
      <c r="B2" s="374"/>
      <c r="C2" s="374"/>
      <c r="D2" s="375"/>
      <c r="E2" s="376" t="s">
        <v>2</v>
      </c>
    </row>
    <row r="3" s="1" customFormat="1" ht="24.95" customHeight="1" spans="1:5">
      <c r="A3" s="377" t="s">
        <v>4</v>
      </c>
      <c r="B3" s="377" t="s">
        <v>130</v>
      </c>
      <c r="C3" s="377" t="s">
        <v>6</v>
      </c>
      <c r="D3" s="378" t="s">
        <v>2511</v>
      </c>
      <c r="E3" s="379"/>
    </row>
    <row r="4" s="1" customFormat="1" ht="24.95" customHeight="1" spans="1:5">
      <c r="A4" s="380"/>
      <c r="B4" s="380"/>
      <c r="C4" s="380"/>
      <c r="D4" s="160" t="s">
        <v>2512</v>
      </c>
      <c r="E4" s="160" t="s">
        <v>2513</v>
      </c>
    </row>
    <row r="5" s="355" customFormat="1" ht="35" customHeight="1" spans="1:5">
      <c r="A5" s="381" t="s">
        <v>2494</v>
      </c>
      <c r="B5" s="382">
        <v>1339</v>
      </c>
      <c r="C5" s="382">
        <v>1260</v>
      </c>
      <c r="D5" s="382">
        <v>-79</v>
      </c>
      <c r="E5" s="383">
        <f t="shared" ref="E5:E10" si="0">IF(B5&lt;&gt;0,C5/B5-1,"")</f>
        <v>-0.059</v>
      </c>
    </row>
    <row r="6" s="355" customFormat="1" ht="35" customHeight="1" spans="1:5">
      <c r="A6" s="142" t="s">
        <v>2514</v>
      </c>
      <c r="B6" s="382">
        <v>0</v>
      </c>
      <c r="C6" s="382">
        <v>0</v>
      </c>
      <c r="D6" s="382">
        <v>0</v>
      </c>
      <c r="E6" s="383" t="str">
        <f t="shared" si="0"/>
        <v/>
      </c>
    </row>
    <row r="7" s="355" customFormat="1" ht="35" customHeight="1" spans="1:5">
      <c r="A7" s="142" t="s">
        <v>2515</v>
      </c>
      <c r="B7" s="384">
        <v>537</v>
      </c>
      <c r="C7" s="382">
        <v>523</v>
      </c>
      <c r="D7" s="382">
        <v>-14</v>
      </c>
      <c r="E7" s="383">
        <f t="shared" si="0"/>
        <v>-0.0261</v>
      </c>
    </row>
    <row r="8" s="355" customFormat="1" ht="35" customHeight="1" spans="1:5">
      <c r="A8" s="142" t="s">
        <v>2516</v>
      </c>
      <c r="B8" s="382">
        <v>802</v>
      </c>
      <c r="C8" s="382">
        <v>737</v>
      </c>
      <c r="D8" s="382">
        <v>-65</v>
      </c>
      <c r="E8" s="383">
        <f t="shared" si="0"/>
        <v>-0.081</v>
      </c>
    </row>
    <row r="9" s="355" customFormat="1" ht="35" customHeight="1" spans="1:5">
      <c r="A9" s="144" t="s">
        <v>2517</v>
      </c>
      <c r="B9" s="385">
        <v>149</v>
      </c>
      <c r="C9" s="382">
        <v>100</v>
      </c>
      <c r="D9" s="382">
        <v>-49</v>
      </c>
      <c r="E9" s="383">
        <f t="shared" si="0"/>
        <v>-0.3289</v>
      </c>
    </row>
    <row r="10" s="355" customFormat="1" ht="35" customHeight="1" spans="1:5">
      <c r="A10" s="144" t="s">
        <v>2518</v>
      </c>
      <c r="B10" s="385">
        <v>653</v>
      </c>
      <c r="C10" s="382">
        <v>637</v>
      </c>
      <c r="D10" s="382">
        <v>-16</v>
      </c>
      <c r="E10" s="383">
        <f t="shared" si="0"/>
        <v>-0.0245</v>
      </c>
    </row>
    <row r="11" s="355" customFormat="1" ht="130" customHeight="1" spans="1:5">
      <c r="A11" s="386" t="s">
        <v>2519</v>
      </c>
      <c r="B11" s="386"/>
      <c r="C11" s="386"/>
      <c r="D11" s="386"/>
      <c r="E11" s="38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A26" workbookViewId="0">
      <selection activeCell="B32" sqref="B32"/>
    </sheetView>
  </sheetViews>
  <sheetFormatPr defaultColWidth="9" defaultRowHeight="14.25" outlineLevelCol="5"/>
  <cols>
    <col min="1" max="1" width="18.375" style="152" customWidth="1"/>
    <col min="2" max="2" width="50.75" style="152" customWidth="1"/>
    <col min="3" max="4" width="20.6333333333333" style="152" customWidth="1"/>
    <col min="5" max="5" width="20.6333333333333" style="324" customWidth="1"/>
    <col min="6" max="6" width="17.875" style="152" customWidth="1"/>
    <col min="7" max="16357" width="9" style="152"/>
    <col min="16358" max="16358" width="45.6333333333333" style="152"/>
    <col min="16359" max="16384" width="9" style="152"/>
  </cols>
  <sheetData>
    <row r="1" s="355" customFormat="1" ht="40.5" customHeight="1" spans="1:5">
      <c r="A1" s="357" t="s">
        <v>2520</v>
      </c>
      <c r="B1" s="357"/>
      <c r="C1" s="357"/>
      <c r="D1" s="357"/>
      <c r="E1" s="357"/>
    </row>
    <row r="2" s="322" customFormat="1" ht="20.1" customHeight="1" spans="1:6">
      <c r="A2" s="325"/>
      <c r="B2" s="326"/>
      <c r="C2" s="327"/>
      <c r="D2" s="326"/>
      <c r="E2" s="328" t="s">
        <v>2</v>
      </c>
      <c r="F2" s="325"/>
    </row>
    <row r="3" s="323" customFormat="1" ht="45" customHeight="1" spans="1:6">
      <c r="A3" s="329" t="s">
        <v>3</v>
      </c>
      <c r="B3" s="330" t="s">
        <v>4</v>
      </c>
      <c r="C3" s="172" t="s">
        <v>5</v>
      </c>
      <c r="D3" s="172" t="s">
        <v>6</v>
      </c>
      <c r="E3" s="172" t="s">
        <v>7</v>
      </c>
      <c r="F3" s="331" t="s">
        <v>8</v>
      </c>
    </row>
    <row r="4" s="323" customFormat="1" ht="36" customHeight="1" spans="1:6">
      <c r="A4" s="332" t="s">
        <v>2521</v>
      </c>
      <c r="B4" s="290" t="s">
        <v>2522</v>
      </c>
      <c r="C4" s="298"/>
      <c r="D4" s="298"/>
      <c r="E4" s="366" t="str">
        <f>IF(C4&gt;0,D4/C4-1,IF(C4&lt;0,-(D4/C4-1),""))</f>
        <v/>
      </c>
      <c r="F4" s="334" t="str">
        <f t="shared" ref="F4:F37" si="0">IF(LEN(A4)=7,"是",IF(B4&lt;&gt;"",IF(SUM(C4:D4)&lt;&gt;0,"是","否"),"是"))</f>
        <v>是</v>
      </c>
    </row>
    <row r="5" ht="36" customHeight="1" spans="1:6">
      <c r="A5" s="332" t="s">
        <v>2523</v>
      </c>
      <c r="B5" s="290" t="s">
        <v>2524</v>
      </c>
      <c r="C5" s="298"/>
      <c r="D5" s="298"/>
      <c r="E5" s="366" t="str">
        <f t="shared" ref="E5:E37" si="1">IF(C5&gt;0,D5/C5-1,IF(C5&lt;0,-(D5/C5-1),""))</f>
        <v/>
      </c>
      <c r="F5" s="334" t="str">
        <f t="shared" si="0"/>
        <v>是</v>
      </c>
    </row>
    <row r="6" ht="36" customHeight="1" spans="1:6">
      <c r="A6" s="332" t="s">
        <v>2525</v>
      </c>
      <c r="B6" s="290" t="s">
        <v>2526</v>
      </c>
      <c r="C6" s="298"/>
      <c r="D6" s="298"/>
      <c r="E6" s="366" t="str">
        <f t="shared" si="1"/>
        <v/>
      </c>
      <c r="F6" s="334" t="str">
        <f t="shared" si="0"/>
        <v>是</v>
      </c>
    </row>
    <row r="7" ht="36" customHeight="1" spans="1:6">
      <c r="A7" s="332" t="s">
        <v>2527</v>
      </c>
      <c r="B7" s="290" t="s">
        <v>2528</v>
      </c>
      <c r="C7" s="298"/>
      <c r="D7" s="298"/>
      <c r="E7" s="366" t="str">
        <f t="shared" si="1"/>
        <v/>
      </c>
      <c r="F7" s="334" t="str">
        <f t="shared" si="0"/>
        <v>是</v>
      </c>
    </row>
    <row r="8" ht="36" customHeight="1" spans="1:6">
      <c r="A8" s="332" t="s">
        <v>2529</v>
      </c>
      <c r="B8" s="290" t="s">
        <v>2530</v>
      </c>
      <c r="C8" s="298"/>
      <c r="D8" s="298"/>
      <c r="E8" s="366" t="str">
        <f t="shared" si="1"/>
        <v/>
      </c>
      <c r="F8" s="334" t="str">
        <f t="shared" si="0"/>
        <v>是</v>
      </c>
    </row>
    <row r="9" ht="36" customHeight="1" spans="1:6">
      <c r="A9" s="332" t="s">
        <v>2531</v>
      </c>
      <c r="B9" s="290" t="s">
        <v>2532</v>
      </c>
      <c r="C9" s="298"/>
      <c r="D9" s="298"/>
      <c r="E9" s="366" t="str">
        <f t="shared" si="1"/>
        <v/>
      </c>
      <c r="F9" s="334" t="str">
        <f t="shared" si="0"/>
        <v>是</v>
      </c>
    </row>
    <row r="10" ht="36" customHeight="1" spans="1:6">
      <c r="A10" s="332" t="s">
        <v>2533</v>
      </c>
      <c r="B10" s="290" t="s">
        <v>2534</v>
      </c>
      <c r="C10" s="298">
        <f>SUM(C11:C15)</f>
        <v>2968</v>
      </c>
      <c r="D10" s="298">
        <f>SUM(D11:D15)</f>
        <v>34678</v>
      </c>
      <c r="E10" s="366"/>
      <c r="F10" s="334" t="str">
        <f t="shared" si="0"/>
        <v>是</v>
      </c>
    </row>
    <row r="11" ht="36" customHeight="1" spans="1:6">
      <c r="A11" s="332" t="s">
        <v>2535</v>
      </c>
      <c r="B11" s="294" t="s">
        <v>2536</v>
      </c>
      <c r="C11" s="367">
        <v>2901</v>
      </c>
      <c r="D11" s="336">
        <v>34512</v>
      </c>
      <c r="E11" s="366"/>
      <c r="F11" s="334" t="str">
        <f t="shared" si="0"/>
        <v>是</v>
      </c>
    </row>
    <row r="12" ht="36" customHeight="1" spans="1:6">
      <c r="A12" s="332" t="s">
        <v>2537</v>
      </c>
      <c r="B12" s="294" t="s">
        <v>2538</v>
      </c>
      <c r="C12" s="367">
        <v>50</v>
      </c>
      <c r="D12" s="336">
        <v>151</v>
      </c>
      <c r="E12" s="366">
        <f t="shared" si="1"/>
        <v>2.02</v>
      </c>
      <c r="F12" s="334" t="str">
        <f t="shared" si="0"/>
        <v>是</v>
      </c>
    </row>
    <row r="13" ht="36" customHeight="1" spans="1:6">
      <c r="A13" s="332" t="s">
        <v>2539</v>
      </c>
      <c r="B13" s="294" t="s">
        <v>2540</v>
      </c>
      <c r="C13" s="367">
        <v>-23</v>
      </c>
      <c r="D13" s="336">
        <v>15</v>
      </c>
      <c r="E13" s="366">
        <f t="shared" si="1"/>
        <v>1.652</v>
      </c>
      <c r="F13" s="334" t="str">
        <f t="shared" si="0"/>
        <v>是</v>
      </c>
    </row>
    <row r="14" ht="36" customHeight="1" spans="1:6">
      <c r="A14" s="332" t="s">
        <v>2541</v>
      </c>
      <c r="B14" s="294" t="s">
        <v>2542</v>
      </c>
      <c r="C14" s="367">
        <v>40</v>
      </c>
      <c r="D14" s="296"/>
      <c r="E14" s="366">
        <f t="shared" si="1"/>
        <v>-1</v>
      </c>
      <c r="F14" s="334" t="str">
        <f t="shared" si="0"/>
        <v>是</v>
      </c>
    </row>
    <row r="15" ht="36" customHeight="1" spans="1:6">
      <c r="A15" s="332" t="s">
        <v>2543</v>
      </c>
      <c r="B15" s="294" t="s">
        <v>2544</v>
      </c>
      <c r="C15" s="296"/>
      <c r="D15" s="296"/>
      <c r="E15" s="366" t="str">
        <f t="shared" si="1"/>
        <v/>
      </c>
      <c r="F15" s="334" t="str">
        <f t="shared" si="0"/>
        <v>否</v>
      </c>
    </row>
    <row r="16" ht="36" customHeight="1" spans="1:6">
      <c r="A16" s="337" t="s">
        <v>2545</v>
      </c>
      <c r="B16" s="161" t="s">
        <v>2546</v>
      </c>
      <c r="C16" s="298"/>
      <c r="D16" s="298"/>
      <c r="E16" s="366" t="str">
        <f t="shared" si="1"/>
        <v/>
      </c>
      <c r="F16" s="334" t="str">
        <f t="shared" si="0"/>
        <v>是</v>
      </c>
    </row>
    <row r="17" ht="36" customHeight="1" spans="1:6">
      <c r="A17" s="337" t="s">
        <v>2547</v>
      </c>
      <c r="B17" s="161" t="s">
        <v>2548</v>
      </c>
      <c r="C17" s="298">
        <f>SUM(C18:C19)</f>
        <v>0</v>
      </c>
      <c r="D17" s="298">
        <f>SUM(D18:D19)</f>
        <v>0</v>
      </c>
      <c r="E17" s="366" t="str">
        <f t="shared" si="1"/>
        <v/>
      </c>
      <c r="F17" s="334" t="str">
        <f t="shared" si="0"/>
        <v>是</v>
      </c>
    </row>
    <row r="18" ht="36" customHeight="1" spans="1:6">
      <c r="A18" s="337" t="s">
        <v>2549</v>
      </c>
      <c r="B18" s="176" t="s">
        <v>2550</v>
      </c>
      <c r="C18" s="296"/>
      <c r="D18" s="296"/>
      <c r="E18" s="366" t="str">
        <f t="shared" si="1"/>
        <v/>
      </c>
      <c r="F18" s="334" t="str">
        <f t="shared" si="0"/>
        <v>否</v>
      </c>
    </row>
    <row r="19" ht="36" customHeight="1" spans="1:6">
      <c r="A19" s="337" t="s">
        <v>2551</v>
      </c>
      <c r="B19" s="176" t="s">
        <v>2552</v>
      </c>
      <c r="C19" s="296"/>
      <c r="D19" s="296"/>
      <c r="E19" s="366" t="str">
        <f t="shared" si="1"/>
        <v/>
      </c>
      <c r="F19" s="334" t="str">
        <f t="shared" si="0"/>
        <v>否</v>
      </c>
    </row>
    <row r="20" ht="36" customHeight="1" spans="1:6">
      <c r="A20" s="337" t="s">
        <v>2553</v>
      </c>
      <c r="B20" s="161" t="s">
        <v>2554</v>
      </c>
      <c r="C20" s="298"/>
      <c r="D20" s="298"/>
      <c r="E20" s="366" t="str">
        <f t="shared" si="1"/>
        <v/>
      </c>
      <c r="F20" s="334" t="str">
        <f t="shared" si="0"/>
        <v>是</v>
      </c>
    </row>
    <row r="21" ht="36" customHeight="1" spans="1:6">
      <c r="A21" s="337" t="s">
        <v>2555</v>
      </c>
      <c r="B21" s="161" t="s">
        <v>2556</v>
      </c>
      <c r="C21" s="298"/>
      <c r="D21" s="298"/>
      <c r="E21" s="366" t="str">
        <f t="shared" si="1"/>
        <v/>
      </c>
      <c r="F21" s="334" t="str">
        <f t="shared" si="0"/>
        <v>是</v>
      </c>
    </row>
    <row r="22" ht="36" customHeight="1" spans="1:6">
      <c r="A22" s="337" t="s">
        <v>2557</v>
      </c>
      <c r="B22" s="161" t="s">
        <v>2558</v>
      </c>
      <c r="C22" s="298"/>
      <c r="D22" s="298"/>
      <c r="E22" s="366" t="str">
        <f t="shared" si="1"/>
        <v/>
      </c>
      <c r="F22" s="334" t="str">
        <f t="shared" si="0"/>
        <v>是</v>
      </c>
    </row>
    <row r="23" ht="36" customHeight="1" spans="1:6">
      <c r="A23" s="332" t="s">
        <v>2559</v>
      </c>
      <c r="B23" s="290" t="s">
        <v>2560</v>
      </c>
      <c r="C23" s="298"/>
      <c r="D23" s="298"/>
      <c r="E23" s="366" t="str">
        <f t="shared" si="1"/>
        <v/>
      </c>
      <c r="F23" s="334" t="str">
        <f t="shared" si="0"/>
        <v>是</v>
      </c>
    </row>
    <row r="24" ht="36" customHeight="1" spans="1:6">
      <c r="A24" s="332" t="s">
        <v>2561</v>
      </c>
      <c r="B24" s="290" t="s">
        <v>2562</v>
      </c>
      <c r="C24" s="338">
        <v>333</v>
      </c>
      <c r="D24" s="338">
        <v>500</v>
      </c>
      <c r="E24" s="366">
        <f t="shared" si="1"/>
        <v>0.502</v>
      </c>
      <c r="F24" s="334" t="str">
        <f t="shared" si="0"/>
        <v>是</v>
      </c>
    </row>
    <row r="25" ht="36" customHeight="1" spans="1:6">
      <c r="A25" s="332" t="s">
        <v>2563</v>
      </c>
      <c r="B25" s="290" t="s">
        <v>2564</v>
      </c>
      <c r="C25" s="298"/>
      <c r="D25" s="298"/>
      <c r="E25" s="366" t="str">
        <f t="shared" si="1"/>
        <v/>
      </c>
      <c r="F25" s="334" t="str">
        <f t="shared" si="0"/>
        <v>是</v>
      </c>
    </row>
    <row r="26" ht="36" customHeight="1" spans="1:6">
      <c r="A26" s="332" t="s">
        <v>2565</v>
      </c>
      <c r="B26" s="290" t="s">
        <v>2566</v>
      </c>
      <c r="C26" s="298"/>
      <c r="D26" s="298"/>
      <c r="E26" s="366" t="str">
        <f t="shared" si="1"/>
        <v/>
      </c>
      <c r="F26" s="334" t="str">
        <f t="shared" si="0"/>
        <v>是</v>
      </c>
    </row>
    <row r="27" ht="36" customHeight="1" spans="1:6">
      <c r="A27" s="332" t="s">
        <v>2567</v>
      </c>
      <c r="B27" s="290" t="s">
        <v>2568</v>
      </c>
      <c r="C27" s="338">
        <v>7772</v>
      </c>
      <c r="D27" s="298"/>
      <c r="E27" s="366">
        <f t="shared" si="1"/>
        <v>-1</v>
      </c>
      <c r="F27" s="334" t="str">
        <f t="shared" si="0"/>
        <v>是</v>
      </c>
    </row>
    <row r="28" ht="36" customHeight="1" spans="1:6">
      <c r="A28" s="332"/>
      <c r="B28" s="294"/>
      <c r="C28" s="296"/>
      <c r="D28" s="296"/>
      <c r="E28" s="366"/>
      <c r="F28" s="334" t="str">
        <f t="shared" si="0"/>
        <v>是</v>
      </c>
    </row>
    <row r="29" ht="36" customHeight="1" spans="1:6">
      <c r="A29" s="339"/>
      <c r="B29" s="308" t="s">
        <v>2569</v>
      </c>
      <c r="C29" s="298">
        <f>SUM(C4,C5,C6,C7,C8,C9,C10,C16,C17,C20,C21,C22,C23,C24,C25,C26,C27)</f>
        <v>11073</v>
      </c>
      <c r="D29" s="298">
        <f>SUM(D4,D5,D6,D7,D8,D9,D10,D16,D17,D20,D21,D22,D23,D24,D25,D26,D27)</f>
        <v>35178</v>
      </c>
      <c r="E29" s="366">
        <f t="shared" si="1"/>
        <v>2.177</v>
      </c>
      <c r="F29" s="334" t="str">
        <f t="shared" si="0"/>
        <v>是</v>
      </c>
    </row>
    <row r="30" ht="36" customHeight="1" spans="1:6">
      <c r="A30" s="340">
        <v>105</v>
      </c>
      <c r="B30" s="341" t="s">
        <v>2570</v>
      </c>
      <c r="C30" s="360">
        <v>64200</v>
      </c>
      <c r="D30" s="318">
        <v>41620</v>
      </c>
      <c r="E30" s="366">
        <f t="shared" si="1"/>
        <v>-0.352</v>
      </c>
      <c r="F30" s="334" t="str">
        <f t="shared" si="0"/>
        <v>是</v>
      </c>
    </row>
    <row r="31" ht="36" customHeight="1" spans="1:6">
      <c r="A31" s="368">
        <v>110</v>
      </c>
      <c r="B31" s="369" t="s">
        <v>61</v>
      </c>
      <c r="C31" s="360">
        <f>SUM(C32,C35,C36)</f>
        <v>7806</v>
      </c>
      <c r="D31" s="360">
        <f>SUM(D32,D35,D36)</f>
        <v>4270</v>
      </c>
      <c r="E31" s="366">
        <f t="shared" si="1"/>
        <v>-0.453</v>
      </c>
      <c r="F31" s="334" t="str">
        <f t="shared" si="0"/>
        <v>是</v>
      </c>
    </row>
    <row r="32" ht="36" customHeight="1" spans="1:6">
      <c r="A32" s="368">
        <v>11004</v>
      </c>
      <c r="B32" s="369" t="s">
        <v>2571</v>
      </c>
      <c r="C32" s="360">
        <f>SUM(C33:C34)</f>
        <v>2154</v>
      </c>
      <c r="D32" s="360">
        <f>SUM(D33:D34)</f>
        <v>2000</v>
      </c>
      <c r="E32" s="366">
        <f t="shared" si="1"/>
        <v>-0.071</v>
      </c>
      <c r="F32" s="334" t="str">
        <f t="shared" si="0"/>
        <v>是</v>
      </c>
    </row>
    <row r="33" ht="36" customHeight="1" spans="1:6">
      <c r="A33" s="370">
        <v>1100402</v>
      </c>
      <c r="B33" s="371" t="s">
        <v>2572</v>
      </c>
      <c r="C33" s="362">
        <v>2154</v>
      </c>
      <c r="D33" s="315">
        <v>2000</v>
      </c>
      <c r="E33" s="366">
        <f t="shared" si="1"/>
        <v>-0.071</v>
      </c>
      <c r="F33" s="334" t="str">
        <f t="shared" si="0"/>
        <v>是</v>
      </c>
    </row>
    <row r="34" ht="36" customHeight="1" spans="1:6">
      <c r="A34" s="370">
        <v>1100403</v>
      </c>
      <c r="B34" s="371" t="s">
        <v>2573</v>
      </c>
      <c r="C34" s="362"/>
      <c r="D34" s="315"/>
      <c r="E34" s="366" t="str">
        <f t="shared" si="1"/>
        <v/>
      </c>
      <c r="F34" s="334" t="str">
        <f t="shared" si="0"/>
        <v>是</v>
      </c>
    </row>
    <row r="35" ht="36" customHeight="1" spans="1:6">
      <c r="A35" s="370">
        <v>11008</v>
      </c>
      <c r="B35" s="371" t="s">
        <v>64</v>
      </c>
      <c r="C35" s="315">
        <v>771</v>
      </c>
      <c r="D35" s="315">
        <v>2270</v>
      </c>
      <c r="E35" s="366">
        <f t="shared" si="1"/>
        <v>1.944</v>
      </c>
      <c r="F35" s="334" t="str">
        <f t="shared" si="0"/>
        <v>是</v>
      </c>
    </row>
    <row r="36" ht="36" customHeight="1" spans="1:6">
      <c r="A36" s="370">
        <v>11009</v>
      </c>
      <c r="B36" s="371" t="s">
        <v>65</v>
      </c>
      <c r="C36" s="372">
        <v>4881</v>
      </c>
      <c r="D36" s="315"/>
      <c r="E36" s="366">
        <f t="shared" si="1"/>
        <v>-1</v>
      </c>
      <c r="F36" s="334" t="str">
        <f t="shared" si="0"/>
        <v>是</v>
      </c>
    </row>
    <row r="37" ht="36" customHeight="1" spans="1:6">
      <c r="A37" s="352"/>
      <c r="B37" s="353" t="s">
        <v>68</v>
      </c>
      <c r="C37" s="360">
        <f>SUM(C29,C30,C31)</f>
        <v>83079</v>
      </c>
      <c r="D37" s="360">
        <f>SUM(D29,D30,D31)</f>
        <v>81068</v>
      </c>
      <c r="E37" s="366">
        <f t="shared" si="1"/>
        <v>-0.024</v>
      </c>
      <c r="F37" s="334" t="str">
        <f t="shared" si="0"/>
        <v>是</v>
      </c>
    </row>
    <row r="38" spans="3:4">
      <c r="C38" s="373"/>
      <c r="D38" s="373"/>
    </row>
    <row r="40" spans="3:4">
      <c r="C40" s="373"/>
      <c r="D40" s="373"/>
    </row>
    <row r="42" spans="3:4">
      <c r="C42" s="373"/>
      <c r="D42" s="373"/>
    </row>
    <row r="43" spans="3:4">
      <c r="C43" s="373"/>
      <c r="D43" s="373"/>
    </row>
    <row r="45" spans="3:4">
      <c r="C45" s="373"/>
      <c r="D45" s="373"/>
    </row>
    <row r="46" spans="3:4">
      <c r="C46" s="373"/>
      <c r="D46" s="373"/>
    </row>
    <row r="47" spans="3:4">
      <c r="C47" s="373"/>
      <c r="D47" s="373"/>
    </row>
    <row r="48" spans="3:4">
      <c r="C48" s="373"/>
      <c r="D48" s="373"/>
    </row>
    <row r="50" spans="3:4">
      <c r="C50" s="373"/>
      <c r="D50" s="373"/>
    </row>
  </sheetData>
  <autoFilter ref="A3:F37">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87"/>
  <sheetViews>
    <sheetView showGridLines="0" showZeros="0" view="pageBreakPreview" zoomScaleNormal="115" workbookViewId="0">
      <pane ySplit="3" topLeftCell="A263" activePane="bottomLeft" state="frozen"/>
      <selection/>
      <selection pane="bottomLeft" activeCell="B272" sqref="B272"/>
    </sheetView>
  </sheetViews>
  <sheetFormatPr defaultColWidth="9" defaultRowHeight="14.25"/>
  <cols>
    <col min="1" max="1" width="19.125" style="277" customWidth="1"/>
    <col min="2" max="2" width="50.75" style="277" customWidth="1"/>
    <col min="3" max="4" width="20.6333333333333" style="277" customWidth="1"/>
    <col min="5" max="5" width="20.6333333333333" style="356" customWidth="1"/>
    <col min="6" max="6" width="9.375" style="279" customWidth="1"/>
    <col min="7" max="7" width="13.625" style="277" customWidth="1"/>
    <col min="8" max="16384" width="9" style="277"/>
  </cols>
  <sheetData>
    <row r="1" s="355" customFormat="1" ht="45" customHeight="1" spans="1:16384">
      <c r="A1" s="357"/>
      <c r="B1" s="278" t="s">
        <v>2574</v>
      </c>
      <c r="C1" s="278"/>
      <c r="D1" s="278"/>
      <c r="E1" s="278"/>
      <c r="XFC1" s="277"/>
      <c r="XFD1" s="277"/>
    </row>
    <row r="2" s="280" customFormat="1" ht="20.1" customHeight="1" spans="2:6">
      <c r="B2" s="281"/>
      <c r="C2" s="281"/>
      <c r="D2" s="281"/>
      <c r="E2" s="282" t="s">
        <v>2</v>
      </c>
      <c r="F2" s="283"/>
    </row>
    <row r="3" s="288" customFormat="1" ht="45" customHeight="1" spans="1:7">
      <c r="A3" s="284" t="s">
        <v>3</v>
      </c>
      <c r="B3" s="285" t="s">
        <v>4</v>
      </c>
      <c r="C3" s="286" t="s">
        <v>5</v>
      </c>
      <c r="D3" s="286" t="s">
        <v>6</v>
      </c>
      <c r="E3" s="286" t="s">
        <v>7</v>
      </c>
      <c r="F3" s="287" t="s">
        <v>8</v>
      </c>
      <c r="G3" s="288" t="s">
        <v>136</v>
      </c>
    </row>
    <row r="4" ht="38" customHeight="1" spans="1:7">
      <c r="A4" s="289" t="s">
        <v>82</v>
      </c>
      <c r="B4" s="290" t="s">
        <v>2575</v>
      </c>
      <c r="C4" s="298">
        <f>SUM(C5,C11,C17)</f>
        <v>0</v>
      </c>
      <c r="D4" s="298">
        <f>SUM(D5,D11,D17)</f>
        <v>0</v>
      </c>
      <c r="E4" s="292" t="str">
        <f t="shared" ref="E4:E15" si="0">IF(C4&gt;0,D4/C4-1,IF(C4&lt;0,-(D4/C4-1),""))</f>
        <v/>
      </c>
      <c r="F4" s="293" t="str">
        <f t="shared" ref="F4:F67" si="1">IF(LEN(A4)=3,"是",IF(B4&lt;&gt;"",IF(SUM(C4:D4)&lt;&gt;0,"是","否"),"是"))</f>
        <v>是</v>
      </c>
      <c r="G4" s="277" t="str">
        <f t="shared" ref="G4:G67" si="2">IF(LEN(A4)=3,"类",IF(LEN(A4)=5,"款","项"))</f>
        <v>类</v>
      </c>
    </row>
    <row r="5" ht="38" customHeight="1" spans="1:7">
      <c r="A5" s="295" t="s">
        <v>2576</v>
      </c>
      <c r="B5" s="294" t="s">
        <v>2577</v>
      </c>
      <c r="C5" s="296">
        <f>SUM(C6:C10)</f>
        <v>0</v>
      </c>
      <c r="D5" s="296">
        <f>SUM(D6:D10)</f>
        <v>0</v>
      </c>
      <c r="E5" s="292" t="str">
        <f t="shared" si="0"/>
        <v/>
      </c>
      <c r="F5" s="293" t="str">
        <f t="shared" si="1"/>
        <v>否</v>
      </c>
      <c r="G5" s="277" t="str">
        <f t="shared" si="2"/>
        <v>款</v>
      </c>
    </row>
    <row r="6" ht="38" customHeight="1" spans="1:7">
      <c r="A6" s="295" t="s">
        <v>2578</v>
      </c>
      <c r="B6" s="294" t="s">
        <v>2579</v>
      </c>
      <c r="C6" s="296"/>
      <c r="D6" s="296"/>
      <c r="E6" s="292" t="str">
        <f t="shared" si="0"/>
        <v/>
      </c>
      <c r="F6" s="293" t="str">
        <f t="shared" si="1"/>
        <v>否</v>
      </c>
      <c r="G6" s="277" t="str">
        <f t="shared" si="2"/>
        <v>项</v>
      </c>
    </row>
    <row r="7" ht="38" customHeight="1" spans="1:7">
      <c r="A7" s="295" t="s">
        <v>2580</v>
      </c>
      <c r="B7" s="294" t="s">
        <v>2581</v>
      </c>
      <c r="C7" s="296"/>
      <c r="D7" s="296"/>
      <c r="E7" s="292" t="str">
        <f t="shared" si="0"/>
        <v/>
      </c>
      <c r="F7" s="293" t="str">
        <f t="shared" si="1"/>
        <v>否</v>
      </c>
      <c r="G7" s="277" t="str">
        <f t="shared" si="2"/>
        <v>项</v>
      </c>
    </row>
    <row r="8" ht="38" customHeight="1" spans="1:7">
      <c r="A8" s="295" t="s">
        <v>2582</v>
      </c>
      <c r="B8" s="294" t="s">
        <v>2583</v>
      </c>
      <c r="C8" s="296"/>
      <c r="D8" s="296"/>
      <c r="E8" s="292" t="str">
        <f t="shared" si="0"/>
        <v/>
      </c>
      <c r="F8" s="293" t="str">
        <f t="shared" si="1"/>
        <v>否</v>
      </c>
      <c r="G8" s="277" t="str">
        <f t="shared" si="2"/>
        <v>项</v>
      </c>
    </row>
    <row r="9" s="270" customFormat="1" ht="38" customHeight="1" spans="1:7">
      <c r="A9" s="295" t="s">
        <v>2584</v>
      </c>
      <c r="B9" s="294" t="s">
        <v>2585</v>
      </c>
      <c r="C9" s="296"/>
      <c r="D9" s="296"/>
      <c r="E9" s="292" t="str">
        <f t="shared" si="0"/>
        <v/>
      </c>
      <c r="F9" s="293" t="str">
        <f t="shared" si="1"/>
        <v>否</v>
      </c>
      <c r="G9" s="277" t="str">
        <f t="shared" si="2"/>
        <v>项</v>
      </c>
    </row>
    <row r="10" ht="38" customHeight="1" spans="1:7">
      <c r="A10" s="295" t="s">
        <v>2586</v>
      </c>
      <c r="B10" s="294" t="s">
        <v>2587</v>
      </c>
      <c r="C10" s="296"/>
      <c r="D10" s="296"/>
      <c r="E10" s="292" t="str">
        <f t="shared" si="0"/>
        <v/>
      </c>
      <c r="F10" s="293" t="str">
        <f t="shared" si="1"/>
        <v>否</v>
      </c>
      <c r="G10" s="277" t="str">
        <f t="shared" si="2"/>
        <v>项</v>
      </c>
    </row>
    <row r="11" ht="38" customHeight="1" spans="1:7">
      <c r="A11" s="295" t="s">
        <v>2588</v>
      </c>
      <c r="B11" s="294" t="s">
        <v>2589</v>
      </c>
      <c r="C11" s="296">
        <f>SUM(C12:C16)</f>
        <v>0</v>
      </c>
      <c r="D11" s="296">
        <f>SUM(D12:D16)</f>
        <v>0</v>
      </c>
      <c r="E11" s="292" t="str">
        <f t="shared" si="0"/>
        <v/>
      </c>
      <c r="F11" s="293" t="str">
        <f t="shared" si="1"/>
        <v>否</v>
      </c>
      <c r="G11" s="277" t="str">
        <f t="shared" si="2"/>
        <v>款</v>
      </c>
    </row>
    <row r="12" s="270" customFormat="1" ht="38" customHeight="1" spans="1:7">
      <c r="A12" s="295" t="s">
        <v>2590</v>
      </c>
      <c r="B12" s="294" t="s">
        <v>2591</v>
      </c>
      <c r="C12" s="296"/>
      <c r="D12" s="296"/>
      <c r="E12" s="292" t="str">
        <f t="shared" si="0"/>
        <v/>
      </c>
      <c r="F12" s="293" t="str">
        <f t="shared" si="1"/>
        <v>否</v>
      </c>
      <c r="G12" s="277" t="str">
        <f t="shared" si="2"/>
        <v>项</v>
      </c>
    </row>
    <row r="13" ht="38" customHeight="1" spans="1:7">
      <c r="A13" s="295" t="s">
        <v>2592</v>
      </c>
      <c r="B13" s="294" t="s">
        <v>2593</v>
      </c>
      <c r="C13" s="296"/>
      <c r="D13" s="296"/>
      <c r="E13" s="292" t="str">
        <f t="shared" si="0"/>
        <v/>
      </c>
      <c r="F13" s="293" t="str">
        <f t="shared" si="1"/>
        <v>否</v>
      </c>
      <c r="G13" s="277" t="str">
        <f t="shared" si="2"/>
        <v>项</v>
      </c>
    </row>
    <row r="14" s="270" customFormat="1" ht="38" customHeight="1" spans="1:7">
      <c r="A14" s="295" t="s">
        <v>2594</v>
      </c>
      <c r="B14" s="294" t="s">
        <v>2595</v>
      </c>
      <c r="C14" s="296"/>
      <c r="D14" s="296"/>
      <c r="E14" s="292" t="str">
        <f t="shared" si="0"/>
        <v/>
      </c>
      <c r="F14" s="293" t="str">
        <f t="shared" si="1"/>
        <v>否</v>
      </c>
      <c r="G14" s="277" t="str">
        <f t="shared" si="2"/>
        <v>项</v>
      </c>
    </row>
    <row r="15" ht="38" customHeight="1" spans="1:7">
      <c r="A15" s="295" t="s">
        <v>2596</v>
      </c>
      <c r="B15" s="294" t="s">
        <v>2597</v>
      </c>
      <c r="C15" s="296"/>
      <c r="D15" s="296"/>
      <c r="E15" s="292" t="str">
        <f t="shared" si="0"/>
        <v/>
      </c>
      <c r="F15" s="293" t="str">
        <f t="shared" si="1"/>
        <v>否</v>
      </c>
      <c r="G15" s="277" t="str">
        <f t="shared" si="2"/>
        <v>项</v>
      </c>
    </row>
    <row r="16" ht="38" customHeight="1" spans="1:7">
      <c r="A16" s="295" t="s">
        <v>2598</v>
      </c>
      <c r="B16" s="294" t="s">
        <v>2599</v>
      </c>
      <c r="C16" s="296"/>
      <c r="D16" s="296"/>
      <c r="E16" s="292" t="str">
        <f t="shared" ref="E16:E79" si="3">IF(C16&gt;0,D16/C16-1,IF(C16&lt;0,-(D16/C16-1),""))</f>
        <v/>
      </c>
      <c r="F16" s="293" t="str">
        <f t="shared" si="1"/>
        <v>否</v>
      </c>
      <c r="G16" s="277" t="str">
        <f t="shared" si="2"/>
        <v>项</v>
      </c>
    </row>
    <row r="17" s="270" customFormat="1" ht="38" customHeight="1" spans="1:7">
      <c r="A17" s="295" t="s">
        <v>2600</v>
      </c>
      <c r="B17" s="294" t="s">
        <v>2601</v>
      </c>
      <c r="C17" s="296">
        <f>SUM(C18:C19)</f>
        <v>0</v>
      </c>
      <c r="D17" s="296">
        <f>SUM(D18:D19)</f>
        <v>0</v>
      </c>
      <c r="E17" s="292" t="str">
        <f t="shared" si="3"/>
        <v/>
      </c>
      <c r="F17" s="293" t="str">
        <f t="shared" si="1"/>
        <v>否</v>
      </c>
      <c r="G17" s="277" t="str">
        <f t="shared" si="2"/>
        <v>款</v>
      </c>
    </row>
    <row r="18" s="270" customFormat="1" ht="38" customHeight="1" spans="1:7">
      <c r="A18" s="295" t="s">
        <v>2602</v>
      </c>
      <c r="B18" s="294" t="s">
        <v>2603</v>
      </c>
      <c r="C18" s="296"/>
      <c r="D18" s="296"/>
      <c r="E18" s="292" t="str">
        <f t="shared" si="3"/>
        <v/>
      </c>
      <c r="F18" s="293" t="str">
        <f t="shared" si="1"/>
        <v>否</v>
      </c>
      <c r="G18" s="277" t="str">
        <f t="shared" si="2"/>
        <v>项</v>
      </c>
    </row>
    <row r="19" s="270" customFormat="1" ht="38" customHeight="1" spans="1:7">
      <c r="A19" s="295" t="s">
        <v>2604</v>
      </c>
      <c r="B19" s="294" t="s">
        <v>2605</v>
      </c>
      <c r="C19" s="296"/>
      <c r="D19" s="296"/>
      <c r="E19" s="292" t="str">
        <f t="shared" si="3"/>
        <v/>
      </c>
      <c r="F19" s="293" t="str">
        <f t="shared" si="1"/>
        <v>否</v>
      </c>
      <c r="G19" s="277" t="str">
        <f t="shared" si="2"/>
        <v>项</v>
      </c>
    </row>
    <row r="20" ht="38" customHeight="1" spans="1:7">
      <c r="A20" s="289" t="s">
        <v>84</v>
      </c>
      <c r="B20" s="290" t="s">
        <v>2606</v>
      </c>
      <c r="C20" s="298">
        <f>SUM(C21,C25,C29)</f>
        <v>0</v>
      </c>
      <c r="D20" s="298">
        <f>SUM(D21,D25,D29)</f>
        <v>0</v>
      </c>
      <c r="E20" s="292" t="str">
        <f t="shared" si="3"/>
        <v/>
      </c>
      <c r="F20" s="293" t="str">
        <f t="shared" si="1"/>
        <v>是</v>
      </c>
      <c r="G20" s="277" t="str">
        <f t="shared" si="2"/>
        <v>类</v>
      </c>
    </row>
    <row r="21" ht="38" customHeight="1" spans="1:7">
      <c r="A21" s="295" t="s">
        <v>2607</v>
      </c>
      <c r="B21" s="294" t="s">
        <v>2608</v>
      </c>
      <c r="C21" s="296">
        <f>SUM(C22:C24)</f>
        <v>0</v>
      </c>
      <c r="D21" s="296">
        <f>SUM(D22:D24)</f>
        <v>0</v>
      </c>
      <c r="E21" s="292" t="str">
        <f t="shared" si="3"/>
        <v/>
      </c>
      <c r="F21" s="293" t="str">
        <f t="shared" si="1"/>
        <v>否</v>
      </c>
      <c r="G21" s="277" t="str">
        <f t="shared" si="2"/>
        <v>款</v>
      </c>
    </row>
    <row r="22" ht="38" customHeight="1" spans="1:7">
      <c r="A22" s="295" t="s">
        <v>2609</v>
      </c>
      <c r="B22" s="294" t="s">
        <v>2610</v>
      </c>
      <c r="C22" s="296"/>
      <c r="D22" s="296"/>
      <c r="E22" s="292" t="str">
        <f t="shared" si="3"/>
        <v/>
      </c>
      <c r="F22" s="293" t="str">
        <f t="shared" si="1"/>
        <v>否</v>
      </c>
      <c r="G22" s="277" t="str">
        <f t="shared" si="2"/>
        <v>项</v>
      </c>
    </row>
    <row r="23" ht="38" customHeight="1" spans="1:7">
      <c r="A23" s="295" t="s">
        <v>2611</v>
      </c>
      <c r="B23" s="294" t="s">
        <v>2612</v>
      </c>
      <c r="C23" s="296"/>
      <c r="D23" s="296"/>
      <c r="E23" s="292" t="str">
        <f t="shared" si="3"/>
        <v/>
      </c>
      <c r="F23" s="293" t="str">
        <f t="shared" si="1"/>
        <v>否</v>
      </c>
      <c r="G23" s="277" t="str">
        <f t="shared" si="2"/>
        <v>项</v>
      </c>
    </row>
    <row r="24" ht="38" customHeight="1" spans="1:7">
      <c r="A24" s="295" t="s">
        <v>2613</v>
      </c>
      <c r="B24" s="294" t="s">
        <v>2614</v>
      </c>
      <c r="C24" s="296"/>
      <c r="D24" s="296"/>
      <c r="E24" s="292" t="str">
        <f t="shared" si="3"/>
        <v/>
      </c>
      <c r="F24" s="293" t="str">
        <f t="shared" si="1"/>
        <v>否</v>
      </c>
      <c r="G24" s="277" t="str">
        <f t="shared" si="2"/>
        <v>项</v>
      </c>
    </row>
    <row r="25" ht="38" customHeight="1" spans="1:7">
      <c r="A25" s="295" t="s">
        <v>2615</v>
      </c>
      <c r="B25" s="294" t="s">
        <v>2616</v>
      </c>
      <c r="C25" s="296">
        <f>SUM(C26:C28)</f>
        <v>0</v>
      </c>
      <c r="D25" s="296">
        <f>SUM(D26:D28)</f>
        <v>0</v>
      </c>
      <c r="E25" s="292" t="str">
        <f t="shared" si="3"/>
        <v/>
      </c>
      <c r="F25" s="293" t="str">
        <f t="shared" si="1"/>
        <v>否</v>
      </c>
      <c r="G25" s="277" t="str">
        <f t="shared" si="2"/>
        <v>款</v>
      </c>
    </row>
    <row r="26" s="270" customFormat="1" ht="38" customHeight="1" spans="1:7">
      <c r="A26" s="295" t="s">
        <v>2617</v>
      </c>
      <c r="B26" s="294" t="s">
        <v>2610</v>
      </c>
      <c r="C26" s="296"/>
      <c r="D26" s="296"/>
      <c r="E26" s="292" t="str">
        <f t="shared" si="3"/>
        <v/>
      </c>
      <c r="F26" s="293" t="str">
        <f t="shared" si="1"/>
        <v>否</v>
      </c>
      <c r="G26" s="277" t="str">
        <f t="shared" si="2"/>
        <v>项</v>
      </c>
    </row>
    <row r="27" ht="38" customHeight="1" spans="1:7">
      <c r="A27" s="295" t="s">
        <v>2618</v>
      </c>
      <c r="B27" s="294" t="s">
        <v>2612</v>
      </c>
      <c r="C27" s="296"/>
      <c r="D27" s="296"/>
      <c r="E27" s="292" t="str">
        <f t="shared" si="3"/>
        <v/>
      </c>
      <c r="F27" s="293" t="str">
        <f t="shared" si="1"/>
        <v>否</v>
      </c>
      <c r="G27" s="277" t="str">
        <f t="shared" si="2"/>
        <v>项</v>
      </c>
    </row>
    <row r="28" ht="38" customHeight="1" spans="1:7">
      <c r="A28" s="295" t="s">
        <v>2619</v>
      </c>
      <c r="B28" s="294" t="s">
        <v>2620</v>
      </c>
      <c r="C28" s="296"/>
      <c r="D28" s="296"/>
      <c r="E28" s="292" t="str">
        <f t="shared" si="3"/>
        <v/>
      </c>
      <c r="F28" s="293" t="str">
        <f t="shared" si="1"/>
        <v>否</v>
      </c>
      <c r="G28" s="277" t="str">
        <f t="shared" si="2"/>
        <v>项</v>
      </c>
    </row>
    <row r="29" s="273" customFormat="1" ht="38" customHeight="1" spans="1:7">
      <c r="A29" s="295" t="s">
        <v>2621</v>
      </c>
      <c r="B29" s="294" t="s">
        <v>2622</v>
      </c>
      <c r="C29" s="296">
        <f>SUM(C30:C31)</f>
        <v>0</v>
      </c>
      <c r="D29" s="296">
        <f>SUM(D30:D31)</f>
        <v>0</v>
      </c>
      <c r="E29" s="292" t="str">
        <f t="shared" si="3"/>
        <v/>
      </c>
      <c r="F29" s="293" t="str">
        <f t="shared" si="1"/>
        <v>否</v>
      </c>
      <c r="G29" s="277" t="str">
        <f t="shared" si="2"/>
        <v>款</v>
      </c>
    </row>
    <row r="30" s="270" customFormat="1" ht="38" customHeight="1" spans="1:7">
      <c r="A30" s="295" t="s">
        <v>2623</v>
      </c>
      <c r="B30" s="294" t="s">
        <v>2612</v>
      </c>
      <c r="C30" s="296"/>
      <c r="D30" s="296"/>
      <c r="E30" s="292" t="str">
        <f t="shared" si="3"/>
        <v/>
      </c>
      <c r="F30" s="293" t="str">
        <f t="shared" si="1"/>
        <v>否</v>
      </c>
      <c r="G30" s="277" t="str">
        <f t="shared" si="2"/>
        <v>项</v>
      </c>
    </row>
    <row r="31" s="270" customFormat="1" ht="38" customHeight="1" spans="1:7">
      <c r="A31" s="295" t="s">
        <v>2624</v>
      </c>
      <c r="B31" s="294" t="s">
        <v>2625</v>
      </c>
      <c r="C31" s="296"/>
      <c r="D31" s="296"/>
      <c r="E31" s="292" t="str">
        <f t="shared" si="3"/>
        <v/>
      </c>
      <c r="F31" s="293" t="str">
        <f t="shared" si="1"/>
        <v>否</v>
      </c>
      <c r="G31" s="277" t="str">
        <f t="shared" si="2"/>
        <v>项</v>
      </c>
    </row>
    <row r="32" ht="38" customHeight="1" spans="1:7">
      <c r="A32" s="289" t="s">
        <v>88</v>
      </c>
      <c r="B32" s="290" t="s">
        <v>2626</v>
      </c>
      <c r="C32" s="298">
        <f>SUM(C33,C38)</f>
        <v>0</v>
      </c>
      <c r="D32" s="298">
        <f>SUM(D33,D38)</f>
        <v>0</v>
      </c>
      <c r="E32" s="292" t="str">
        <f t="shared" si="3"/>
        <v/>
      </c>
      <c r="F32" s="293" t="str">
        <f t="shared" si="1"/>
        <v>是</v>
      </c>
      <c r="G32" s="277" t="str">
        <f t="shared" si="2"/>
        <v>类</v>
      </c>
    </row>
    <row r="33" ht="38" customHeight="1" spans="1:7">
      <c r="A33" s="295" t="s">
        <v>2627</v>
      </c>
      <c r="B33" s="294" t="s">
        <v>2628</v>
      </c>
      <c r="C33" s="296">
        <f>SUM(C34:C37)</f>
        <v>0</v>
      </c>
      <c r="D33" s="296">
        <f>SUM(D34:D37)</f>
        <v>0</v>
      </c>
      <c r="E33" s="292" t="str">
        <f t="shared" si="3"/>
        <v/>
      </c>
      <c r="F33" s="293" t="str">
        <f t="shared" si="1"/>
        <v>否</v>
      </c>
      <c r="G33" s="277" t="str">
        <f t="shared" si="2"/>
        <v>款</v>
      </c>
    </row>
    <row r="34" s="270" customFormat="1" ht="38" customHeight="1" spans="1:7">
      <c r="A34" s="295">
        <v>2116001</v>
      </c>
      <c r="B34" s="294" t="s">
        <v>2629</v>
      </c>
      <c r="C34" s="296"/>
      <c r="D34" s="296"/>
      <c r="E34" s="292" t="str">
        <f t="shared" si="3"/>
        <v/>
      </c>
      <c r="F34" s="293" t="str">
        <f t="shared" si="1"/>
        <v>否</v>
      </c>
      <c r="G34" s="277" t="str">
        <f t="shared" si="2"/>
        <v>项</v>
      </c>
    </row>
    <row r="35" s="270" customFormat="1" ht="38" customHeight="1" spans="1:7">
      <c r="A35" s="295">
        <v>2116002</v>
      </c>
      <c r="B35" s="294" t="s">
        <v>2630</v>
      </c>
      <c r="C35" s="296"/>
      <c r="D35" s="296"/>
      <c r="E35" s="292" t="str">
        <f t="shared" si="3"/>
        <v/>
      </c>
      <c r="F35" s="293" t="str">
        <f t="shared" si="1"/>
        <v>否</v>
      </c>
      <c r="G35" s="277" t="str">
        <f t="shared" si="2"/>
        <v>项</v>
      </c>
    </row>
    <row r="36" s="270" customFormat="1" ht="38" customHeight="1" spans="1:7">
      <c r="A36" s="295">
        <v>2116003</v>
      </c>
      <c r="B36" s="294" t="s">
        <v>2631</v>
      </c>
      <c r="C36" s="296"/>
      <c r="D36" s="296"/>
      <c r="E36" s="292" t="str">
        <f t="shared" si="3"/>
        <v/>
      </c>
      <c r="F36" s="293" t="str">
        <f t="shared" si="1"/>
        <v>否</v>
      </c>
      <c r="G36" s="277" t="str">
        <f t="shared" si="2"/>
        <v>项</v>
      </c>
    </row>
    <row r="37" s="273" customFormat="1" ht="38" customHeight="1" spans="1:7">
      <c r="A37" s="295">
        <v>2116099</v>
      </c>
      <c r="B37" s="294" t="s">
        <v>2632</v>
      </c>
      <c r="C37" s="296"/>
      <c r="D37" s="296"/>
      <c r="E37" s="292" t="str">
        <f t="shared" si="3"/>
        <v/>
      </c>
      <c r="F37" s="293" t="str">
        <f t="shared" si="1"/>
        <v>否</v>
      </c>
      <c r="G37" s="277" t="str">
        <f t="shared" si="2"/>
        <v>项</v>
      </c>
    </row>
    <row r="38" s="270" customFormat="1" ht="38" customHeight="1" spans="1:7">
      <c r="A38" s="295">
        <v>21161</v>
      </c>
      <c r="B38" s="294" t="s">
        <v>2633</v>
      </c>
      <c r="C38" s="296">
        <f>SUM(C39:C42)</f>
        <v>0</v>
      </c>
      <c r="D38" s="296">
        <f>SUM(D39:D42)</f>
        <v>0</v>
      </c>
      <c r="E38" s="292" t="str">
        <f t="shared" si="3"/>
        <v/>
      </c>
      <c r="F38" s="293" t="str">
        <f t="shared" si="1"/>
        <v>否</v>
      </c>
      <c r="G38" s="277" t="str">
        <f t="shared" si="2"/>
        <v>款</v>
      </c>
    </row>
    <row r="39" ht="38" customHeight="1" spans="1:7">
      <c r="A39" s="295">
        <v>2116101</v>
      </c>
      <c r="B39" s="294" t="s">
        <v>2634</v>
      </c>
      <c r="C39" s="296"/>
      <c r="D39" s="296"/>
      <c r="E39" s="292" t="str">
        <f t="shared" si="3"/>
        <v/>
      </c>
      <c r="F39" s="293" t="str">
        <f t="shared" si="1"/>
        <v>否</v>
      </c>
      <c r="G39" s="277" t="str">
        <f t="shared" si="2"/>
        <v>项</v>
      </c>
    </row>
    <row r="40" ht="38" customHeight="1" spans="1:7">
      <c r="A40" s="295">
        <v>2116102</v>
      </c>
      <c r="B40" s="294" t="s">
        <v>2635</v>
      </c>
      <c r="C40" s="296"/>
      <c r="D40" s="296"/>
      <c r="E40" s="292" t="str">
        <f t="shared" si="3"/>
        <v/>
      </c>
      <c r="F40" s="293" t="str">
        <f t="shared" si="1"/>
        <v>否</v>
      </c>
      <c r="G40" s="277" t="str">
        <f t="shared" si="2"/>
        <v>项</v>
      </c>
    </row>
    <row r="41" ht="38" customHeight="1" spans="1:7">
      <c r="A41" s="295">
        <v>2116103</v>
      </c>
      <c r="B41" s="294" t="s">
        <v>2636</v>
      </c>
      <c r="C41" s="296"/>
      <c r="D41" s="296"/>
      <c r="E41" s="292" t="str">
        <f t="shared" si="3"/>
        <v/>
      </c>
      <c r="F41" s="293" t="str">
        <f t="shared" si="1"/>
        <v>否</v>
      </c>
      <c r="G41" s="277" t="str">
        <f t="shared" si="2"/>
        <v>项</v>
      </c>
    </row>
    <row r="42" ht="38" customHeight="1" spans="1:7">
      <c r="A42" s="295">
        <v>2116104</v>
      </c>
      <c r="B42" s="294" t="s">
        <v>2637</v>
      </c>
      <c r="C42" s="296"/>
      <c r="D42" s="296"/>
      <c r="E42" s="292" t="str">
        <f t="shared" si="3"/>
        <v/>
      </c>
      <c r="F42" s="293" t="str">
        <f t="shared" si="1"/>
        <v>否</v>
      </c>
      <c r="G42" s="277" t="str">
        <f t="shared" si="2"/>
        <v>项</v>
      </c>
    </row>
    <row r="43" ht="38" customHeight="1" spans="1:7">
      <c r="A43" s="289" t="s">
        <v>90</v>
      </c>
      <c r="B43" s="290" t="s">
        <v>2638</v>
      </c>
      <c r="C43" s="298">
        <f>SUM(C44,C58,C62,C63,C69,C73,C77,C81,C87,C90)</f>
        <v>7152</v>
      </c>
      <c r="D43" s="298">
        <f>SUM(D44,D58,D62,D63,D69,D73,D77,D81,D87,D90)</f>
        <v>25583</v>
      </c>
      <c r="E43" s="292">
        <f t="shared" si="3"/>
        <v>2.577</v>
      </c>
      <c r="F43" s="293" t="str">
        <f t="shared" si="1"/>
        <v>是</v>
      </c>
      <c r="G43" s="277" t="str">
        <f t="shared" si="2"/>
        <v>类</v>
      </c>
    </row>
    <row r="44" ht="38" customHeight="1" spans="1:7">
      <c r="A44" s="295" t="s">
        <v>2639</v>
      </c>
      <c r="B44" s="294" t="s">
        <v>2640</v>
      </c>
      <c r="C44" s="296">
        <f>SUM(C45:C57)</f>
        <v>6892</v>
      </c>
      <c r="D44" s="296">
        <f>SUM(D45:D57)</f>
        <v>25083</v>
      </c>
      <c r="E44" s="292">
        <f t="shared" si="3"/>
        <v>2.639</v>
      </c>
      <c r="F44" s="293" t="str">
        <f t="shared" si="1"/>
        <v>是</v>
      </c>
      <c r="G44" s="277" t="str">
        <f t="shared" si="2"/>
        <v>款</v>
      </c>
    </row>
    <row r="45" ht="38" customHeight="1" spans="1:7">
      <c r="A45" s="295" t="s">
        <v>2641</v>
      </c>
      <c r="B45" s="294" t="s">
        <v>2642</v>
      </c>
      <c r="C45" s="296"/>
      <c r="D45" s="296"/>
      <c r="E45" s="292" t="str">
        <f t="shared" si="3"/>
        <v/>
      </c>
      <c r="F45" s="293" t="str">
        <f t="shared" si="1"/>
        <v>否</v>
      </c>
      <c r="G45" s="277" t="str">
        <f t="shared" si="2"/>
        <v>项</v>
      </c>
    </row>
    <row r="46" ht="38" customHeight="1" spans="1:7">
      <c r="A46" s="295" t="s">
        <v>2643</v>
      </c>
      <c r="B46" s="294" t="s">
        <v>2644</v>
      </c>
      <c r="C46" s="296"/>
      <c r="D46" s="296"/>
      <c r="E46" s="292" t="str">
        <f t="shared" si="3"/>
        <v/>
      </c>
      <c r="F46" s="293" t="str">
        <f t="shared" si="1"/>
        <v>否</v>
      </c>
      <c r="G46" s="277" t="str">
        <f t="shared" si="2"/>
        <v>项</v>
      </c>
    </row>
    <row r="47" ht="38" customHeight="1" spans="1:7">
      <c r="A47" s="295" t="s">
        <v>2645</v>
      </c>
      <c r="B47" s="294" t="s">
        <v>2646</v>
      </c>
      <c r="C47" s="296"/>
      <c r="D47" s="296"/>
      <c r="E47" s="292" t="str">
        <f t="shared" si="3"/>
        <v/>
      </c>
      <c r="F47" s="293" t="str">
        <f t="shared" si="1"/>
        <v>否</v>
      </c>
      <c r="G47" s="277" t="str">
        <f t="shared" si="2"/>
        <v>项</v>
      </c>
    </row>
    <row r="48" ht="38" customHeight="1" spans="1:7">
      <c r="A48" s="295" t="s">
        <v>2647</v>
      </c>
      <c r="B48" s="294" t="s">
        <v>2648</v>
      </c>
      <c r="C48" s="296"/>
      <c r="D48" s="296"/>
      <c r="E48" s="292" t="str">
        <f t="shared" si="3"/>
        <v/>
      </c>
      <c r="F48" s="293" t="str">
        <f t="shared" si="1"/>
        <v>否</v>
      </c>
      <c r="G48" s="277" t="str">
        <f t="shared" si="2"/>
        <v>项</v>
      </c>
    </row>
    <row r="49" ht="38" customHeight="1" spans="1:7">
      <c r="A49" s="295" t="s">
        <v>2649</v>
      </c>
      <c r="B49" s="294" t="s">
        <v>2650</v>
      </c>
      <c r="C49" s="296"/>
      <c r="D49" s="296"/>
      <c r="E49" s="292" t="str">
        <f t="shared" si="3"/>
        <v/>
      </c>
      <c r="F49" s="293" t="str">
        <f t="shared" si="1"/>
        <v>否</v>
      </c>
      <c r="G49" s="277" t="str">
        <f t="shared" si="2"/>
        <v>项</v>
      </c>
    </row>
    <row r="50" ht="38" customHeight="1" spans="1:7">
      <c r="A50" s="295" t="s">
        <v>2651</v>
      </c>
      <c r="B50" s="294" t="s">
        <v>2652</v>
      </c>
      <c r="C50" s="296"/>
      <c r="D50" s="296"/>
      <c r="E50" s="292" t="str">
        <f t="shared" si="3"/>
        <v/>
      </c>
      <c r="F50" s="293" t="str">
        <f t="shared" si="1"/>
        <v>否</v>
      </c>
      <c r="G50" s="277" t="str">
        <f t="shared" si="2"/>
        <v>项</v>
      </c>
    </row>
    <row r="51" ht="38" customHeight="1" spans="1:7">
      <c r="A51" s="295" t="s">
        <v>2653</v>
      </c>
      <c r="B51" s="294" t="s">
        <v>2654</v>
      </c>
      <c r="C51" s="296"/>
      <c r="D51" s="296"/>
      <c r="E51" s="292" t="str">
        <f t="shared" si="3"/>
        <v/>
      </c>
      <c r="F51" s="293" t="str">
        <f t="shared" si="1"/>
        <v>否</v>
      </c>
      <c r="G51" s="277" t="str">
        <f t="shared" si="2"/>
        <v>项</v>
      </c>
    </row>
    <row r="52" ht="38" customHeight="1" spans="1:7">
      <c r="A52" s="295" t="s">
        <v>2655</v>
      </c>
      <c r="B52" s="294" t="s">
        <v>2656</v>
      </c>
      <c r="C52" s="296"/>
      <c r="D52" s="296"/>
      <c r="E52" s="292" t="str">
        <f t="shared" si="3"/>
        <v/>
      </c>
      <c r="F52" s="293" t="str">
        <f t="shared" si="1"/>
        <v>否</v>
      </c>
      <c r="G52" s="277" t="str">
        <f t="shared" si="2"/>
        <v>项</v>
      </c>
    </row>
    <row r="53" ht="38" customHeight="1" spans="1:7">
      <c r="A53" s="295" t="s">
        <v>2657</v>
      </c>
      <c r="B53" s="294" t="s">
        <v>2658</v>
      </c>
      <c r="C53" s="296"/>
      <c r="D53" s="296"/>
      <c r="E53" s="292" t="str">
        <f t="shared" si="3"/>
        <v/>
      </c>
      <c r="F53" s="293" t="str">
        <f t="shared" si="1"/>
        <v>否</v>
      </c>
      <c r="G53" s="277" t="str">
        <f t="shared" si="2"/>
        <v>项</v>
      </c>
    </row>
    <row r="54" ht="38" customHeight="1" spans="1:7">
      <c r="A54" s="295" t="s">
        <v>2659</v>
      </c>
      <c r="B54" s="294" t="s">
        <v>2660</v>
      </c>
      <c r="C54" s="296"/>
      <c r="D54" s="296"/>
      <c r="E54" s="292" t="str">
        <f t="shared" si="3"/>
        <v/>
      </c>
      <c r="F54" s="293" t="str">
        <f t="shared" si="1"/>
        <v>否</v>
      </c>
      <c r="G54" s="277" t="str">
        <f t="shared" si="2"/>
        <v>项</v>
      </c>
    </row>
    <row r="55" ht="38" customHeight="1" spans="1:7">
      <c r="A55" s="295" t="s">
        <v>2661</v>
      </c>
      <c r="B55" s="294" t="s">
        <v>2662</v>
      </c>
      <c r="C55" s="296"/>
      <c r="D55" s="296"/>
      <c r="E55" s="292" t="str">
        <f t="shared" si="3"/>
        <v/>
      </c>
      <c r="F55" s="293" t="str">
        <f t="shared" si="1"/>
        <v>否</v>
      </c>
      <c r="G55" s="277" t="str">
        <f t="shared" si="2"/>
        <v>项</v>
      </c>
    </row>
    <row r="56" ht="38" customHeight="1" spans="1:6">
      <c r="A56" s="295" t="s">
        <v>2663</v>
      </c>
      <c r="B56" s="294" t="s">
        <v>2664</v>
      </c>
      <c r="C56" s="302">
        <v>962</v>
      </c>
      <c r="D56" s="300">
        <v>111</v>
      </c>
      <c r="E56" s="292"/>
      <c r="F56" s="293"/>
    </row>
    <row r="57" ht="38" customHeight="1" spans="1:7">
      <c r="A57" s="295" t="s">
        <v>2665</v>
      </c>
      <c r="B57" s="294" t="s">
        <v>2666</v>
      </c>
      <c r="C57" s="302">
        <v>5930</v>
      </c>
      <c r="D57" s="300">
        <v>24972</v>
      </c>
      <c r="E57" s="292">
        <f t="shared" ref="E57:E80" si="4">IF(C57&gt;0,D57/C57-1,IF(C57&lt;0,-(D57/C57-1),""))</f>
        <v>3.211</v>
      </c>
      <c r="F57" s="293" t="str">
        <f t="shared" ref="F57:F68" si="5">IF(LEN(A57)=3,"是",IF(B57&lt;&gt;"",IF(SUM(C57:D57)&lt;&gt;0,"是","否"),"是"))</f>
        <v>是</v>
      </c>
      <c r="G57" s="277" t="str">
        <f t="shared" ref="G57:G68" si="6">IF(LEN(A57)=3,"类",IF(LEN(A57)=5,"款","项"))</f>
        <v>项</v>
      </c>
    </row>
    <row r="58" ht="38" customHeight="1" spans="1:7">
      <c r="A58" s="295" t="s">
        <v>2667</v>
      </c>
      <c r="B58" s="294" t="s">
        <v>2668</v>
      </c>
      <c r="C58" s="296">
        <f>SUM(C59:C61)</f>
        <v>0</v>
      </c>
      <c r="D58" s="296">
        <f>SUM(D59:D61)</f>
        <v>0</v>
      </c>
      <c r="E58" s="292" t="str">
        <f t="shared" si="4"/>
        <v/>
      </c>
      <c r="F58" s="293" t="str">
        <f t="shared" si="5"/>
        <v>否</v>
      </c>
      <c r="G58" s="277" t="str">
        <f t="shared" si="6"/>
        <v>款</v>
      </c>
    </row>
    <row r="59" ht="38" customHeight="1" spans="1:7">
      <c r="A59" s="295" t="s">
        <v>2669</v>
      </c>
      <c r="B59" s="294" t="s">
        <v>2642</v>
      </c>
      <c r="C59" s="296"/>
      <c r="D59" s="296"/>
      <c r="E59" s="292" t="str">
        <f t="shared" si="4"/>
        <v/>
      </c>
      <c r="F59" s="293" t="str">
        <f t="shared" si="5"/>
        <v>否</v>
      </c>
      <c r="G59" s="277" t="str">
        <f t="shared" si="6"/>
        <v>项</v>
      </c>
    </row>
    <row r="60" ht="38" customHeight="1" spans="1:7">
      <c r="A60" s="295" t="s">
        <v>2670</v>
      </c>
      <c r="B60" s="294" t="s">
        <v>2644</v>
      </c>
      <c r="C60" s="296"/>
      <c r="D60" s="296"/>
      <c r="E60" s="292" t="str">
        <f t="shared" si="4"/>
        <v/>
      </c>
      <c r="F60" s="293" t="str">
        <f t="shared" si="5"/>
        <v>否</v>
      </c>
      <c r="G60" s="277" t="str">
        <f t="shared" si="6"/>
        <v>项</v>
      </c>
    </row>
    <row r="61" ht="38" customHeight="1" spans="1:7">
      <c r="A61" s="295" t="s">
        <v>2671</v>
      </c>
      <c r="B61" s="294" t="s">
        <v>2672</v>
      </c>
      <c r="C61" s="296"/>
      <c r="D61" s="296"/>
      <c r="E61" s="292" t="str">
        <f t="shared" si="4"/>
        <v/>
      </c>
      <c r="F61" s="293" t="str">
        <f t="shared" si="5"/>
        <v>否</v>
      </c>
      <c r="G61" s="277" t="str">
        <f t="shared" si="6"/>
        <v>项</v>
      </c>
    </row>
    <row r="62" ht="38" customHeight="1" spans="1:7">
      <c r="A62" s="295" t="s">
        <v>2673</v>
      </c>
      <c r="B62" s="294" t="s">
        <v>2674</v>
      </c>
      <c r="C62" s="296"/>
      <c r="D62" s="296"/>
      <c r="E62" s="292" t="str">
        <f t="shared" si="4"/>
        <v/>
      </c>
      <c r="F62" s="293" t="str">
        <f t="shared" si="5"/>
        <v>否</v>
      </c>
      <c r="G62" s="277" t="str">
        <f t="shared" si="6"/>
        <v>款</v>
      </c>
    </row>
    <row r="63" ht="38" customHeight="1" spans="1:7">
      <c r="A63" s="295" t="s">
        <v>2675</v>
      </c>
      <c r="B63" s="294" t="s">
        <v>2676</v>
      </c>
      <c r="C63" s="296">
        <f>SUM(C64:C68)</f>
        <v>0</v>
      </c>
      <c r="D63" s="296">
        <f>SUM(D64:D68)</f>
        <v>0</v>
      </c>
      <c r="E63" s="292" t="str">
        <f t="shared" si="4"/>
        <v/>
      </c>
      <c r="F63" s="293" t="str">
        <f t="shared" si="5"/>
        <v>否</v>
      </c>
      <c r="G63" s="277" t="str">
        <f t="shared" si="6"/>
        <v>款</v>
      </c>
    </row>
    <row r="64" ht="38" customHeight="1" spans="1:7">
      <c r="A64" s="295" t="s">
        <v>2677</v>
      </c>
      <c r="B64" s="294" t="s">
        <v>2678</v>
      </c>
      <c r="C64" s="296"/>
      <c r="D64" s="296"/>
      <c r="E64" s="292" t="str">
        <f t="shared" si="4"/>
        <v/>
      </c>
      <c r="F64" s="293" t="str">
        <f t="shared" si="5"/>
        <v>否</v>
      </c>
      <c r="G64" s="277" t="str">
        <f t="shared" si="6"/>
        <v>项</v>
      </c>
    </row>
    <row r="65" ht="38" customHeight="1" spans="1:7">
      <c r="A65" s="295" t="s">
        <v>2679</v>
      </c>
      <c r="B65" s="294" t="s">
        <v>2680</v>
      </c>
      <c r="C65" s="296"/>
      <c r="D65" s="296"/>
      <c r="E65" s="292" t="str">
        <f t="shared" si="4"/>
        <v/>
      </c>
      <c r="F65" s="293" t="str">
        <f t="shared" si="5"/>
        <v>否</v>
      </c>
      <c r="G65" s="277" t="str">
        <f t="shared" si="6"/>
        <v>项</v>
      </c>
    </row>
    <row r="66" ht="38" customHeight="1" spans="1:7">
      <c r="A66" s="295" t="s">
        <v>2681</v>
      </c>
      <c r="B66" s="294" t="s">
        <v>2682</v>
      </c>
      <c r="C66" s="296"/>
      <c r="D66" s="296"/>
      <c r="E66" s="292" t="str">
        <f t="shared" si="4"/>
        <v/>
      </c>
      <c r="F66" s="293" t="str">
        <f t="shared" si="5"/>
        <v>否</v>
      </c>
      <c r="G66" s="277" t="str">
        <f t="shared" si="6"/>
        <v>项</v>
      </c>
    </row>
    <row r="67" ht="38" customHeight="1" spans="1:7">
      <c r="A67" s="295" t="s">
        <v>2683</v>
      </c>
      <c r="B67" s="294" t="s">
        <v>2684</v>
      </c>
      <c r="C67" s="296"/>
      <c r="D67" s="296"/>
      <c r="E67" s="292" t="str">
        <f t="shared" si="4"/>
        <v/>
      </c>
      <c r="F67" s="293" t="str">
        <f t="shared" si="5"/>
        <v>否</v>
      </c>
      <c r="G67" s="277" t="str">
        <f t="shared" si="6"/>
        <v>项</v>
      </c>
    </row>
    <row r="68" ht="38" customHeight="1" spans="1:7">
      <c r="A68" s="295" t="s">
        <v>2685</v>
      </c>
      <c r="B68" s="294" t="s">
        <v>2686</v>
      </c>
      <c r="C68" s="296"/>
      <c r="D68" s="296"/>
      <c r="E68" s="292" t="str">
        <f t="shared" si="4"/>
        <v/>
      </c>
      <c r="F68" s="293" t="str">
        <f t="shared" si="5"/>
        <v>否</v>
      </c>
      <c r="G68" s="277" t="str">
        <f t="shared" si="6"/>
        <v>项</v>
      </c>
    </row>
    <row r="69" ht="38" customHeight="1" spans="1:7">
      <c r="A69" s="295" t="s">
        <v>2687</v>
      </c>
      <c r="B69" s="294" t="s">
        <v>2688</v>
      </c>
      <c r="C69" s="296">
        <f>SUM(C70:C72)</f>
        <v>260</v>
      </c>
      <c r="D69" s="296">
        <f>SUM(D70:D72)</f>
        <v>500</v>
      </c>
      <c r="E69" s="292">
        <f t="shared" si="4"/>
        <v>0.923</v>
      </c>
      <c r="F69" s="293" t="str">
        <f t="shared" ref="F69:F132" si="7">IF(LEN(A69)=3,"是",IF(B69&lt;&gt;"",IF(SUM(C69:D69)&lt;&gt;0,"是","否"),"是"))</f>
        <v>是</v>
      </c>
      <c r="G69" s="277" t="str">
        <f t="shared" ref="G69:G132" si="8">IF(LEN(A69)=3,"类",IF(LEN(A69)=5,"款","项"))</f>
        <v>款</v>
      </c>
    </row>
    <row r="70" ht="38" customHeight="1" spans="1:7">
      <c r="A70" s="295" t="s">
        <v>2689</v>
      </c>
      <c r="B70" s="294" t="s">
        <v>2690</v>
      </c>
      <c r="C70" s="296"/>
      <c r="D70" s="296"/>
      <c r="E70" s="292" t="str">
        <f t="shared" si="4"/>
        <v/>
      </c>
      <c r="F70" s="293" t="str">
        <f t="shared" si="7"/>
        <v>否</v>
      </c>
      <c r="G70" s="277" t="str">
        <f t="shared" si="8"/>
        <v>项</v>
      </c>
    </row>
    <row r="71" ht="38" customHeight="1" spans="1:7">
      <c r="A71" s="295" t="s">
        <v>2691</v>
      </c>
      <c r="B71" s="294" t="s">
        <v>2692</v>
      </c>
      <c r="C71" s="296"/>
      <c r="D71" s="296"/>
      <c r="E71" s="292" t="str">
        <f t="shared" si="4"/>
        <v/>
      </c>
      <c r="F71" s="293" t="str">
        <f t="shared" si="7"/>
        <v>否</v>
      </c>
      <c r="G71" s="277" t="str">
        <f t="shared" si="8"/>
        <v>项</v>
      </c>
    </row>
    <row r="72" ht="38" customHeight="1" spans="1:7">
      <c r="A72" s="295" t="s">
        <v>2693</v>
      </c>
      <c r="B72" s="294" t="s">
        <v>2694</v>
      </c>
      <c r="C72" s="302">
        <v>260</v>
      </c>
      <c r="D72" s="300">
        <v>500</v>
      </c>
      <c r="E72" s="292">
        <f t="shared" si="4"/>
        <v>0.923</v>
      </c>
      <c r="F72" s="293" t="str">
        <f t="shared" si="7"/>
        <v>是</v>
      </c>
      <c r="G72" s="277" t="str">
        <f t="shared" si="8"/>
        <v>项</v>
      </c>
    </row>
    <row r="73" ht="38" customHeight="1" spans="1:7">
      <c r="A73" s="295" t="s">
        <v>2695</v>
      </c>
      <c r="B73" s="294" t="s">
        <v>2696</v>
      </c>
      <c r="C73" s="296">
        <f>SUM(C74:C76)</f>
        <v>0</v>
      </c>
      <c r="D73" s="296">
        <f>SUM(D74:D76)</f>
        <v>0</v>
      </c>
      <c r="E73" s="292" t="str">
        <f t="shared" si="4"/>
        <v/>
      </c>
      <c r="F73" s="293" t="str">
        <f t="shared" si="7"/>
        <v>否</v>
      </c>
      <c r="G73" s="277" t="str">
        <f t="shared" si="8"/>
        <v>款</v>
      </c>
    </row>
    <row r="74" ht="38" customHeight="1" spans="1:7">
      <c r="A74" s="295" t="s">
        <v>2697</v>
      </c>
      <c r="B74" s="294" t="s">
        <v>2642</v>
      </c>
      <c r="C74" s="296"/>
      <c r="D74" s="296"/>
      <c r="E74" s="292" t="str">
        <f t="shared" si="4"/>
        <v/>
      </c>
      <c r="F74" s="293" t="str">
        <f t="shared" si="7"/>
        <v>否</v>
      </c>
      <c r="G74" s="277" t="str">
        <f t="shared" si="8"/>
        <v>项</v>
      </c>
    </row>
    <row r="75" ht="38" customHeight="1" spans="1:7">
      <c r="A75" s="295" t="s">
        <v>2698</v>
      </c>
      <c r="B75" s="294" t="s">
        <v>2644</v>
      </c>
      <c r="C75" s="296"/>
      <c r="D75" s="296"/>
      <c r="E75" s="292" t="str">
        <f t="shared" si="4"/>
        <v/>
      </c>
      <c r="F75" s="293" t="str">
        <f t="shared" si="7"/>
        <v>否</v>
      </c>
      <c r="G75" s="277" t="str">
        <f t="shared" si="8"/>
        <v>项</v>
      </c>
    </row>
    <row r="76" ht="38" customHeight="1" spans="1:7">
      <c r="A76" s="295" t="s">
        <v>2699</v>
      </c>
      <c r="B76" s="294" t="s">
        <v>2700</v>
      </c>
      <c r="C76" s="296"/>
      <c r="D76" s="296"/>
      <c r="E76" s="292" t="str">
        <f t="shared" si="4"/>
        <v/>
      </c>
      <c r="F76" s="293" t="str">
        <f t="shared" si="7"/>
        <v>否</v>
      </c>
      <c r="G76" s="277" t="str">
        <f t="shared" si="8"/>
        <v>项</v>
      </c>
    </row>
    <row r="77" ht="38" customHeight="1" spans="1:7">
      <c r="A77" s="295" t="s">
        <v>2701</v>
      </c>
      <c r="B77" s="294" t="s">
        <v>2702</v>
      </c>
      <c r="C77" s="296">
        <f>SUM(C78:C80)</f>
        <v>0</v>
      </c>
      <c r="D77" s="296">
        <f>SUM(D78:D80)</f>
        <v>0</v>
      </c>
      <c r="E77" s="292" t="str">
        <f t="shared" si="4"/>
        <v/>
      </c>
      <c r="F77" s="293" t="str">
        <f t="shared" si="7"/>
        <v>否</v>
      </c>
      <c r="G77" s="277" t="str">
        <f t="shared" si="8"/>
        <v>款</v>
      </c>
    </row>
    <row r="78" ht="38" customHeight="1" spans="1:7">
      <c r="A78" s="295" t="s">
        <v>2703</v>
      </c>
      <c r="B78" s="294" t="s">
        <v>2642</v>
      </c>
      <c r="C78" s="296"/>
      <c r="D78" s="296"/>
      <c r="E78" s="292" t="str">
        <f t="shared" si="4"/>
        <v/>
      </c>
      <c r="F78" s="293" t="str">
        <f t="shared" si="7"/>
        <v>否</v>
      </c>
      <c r="G78" s="277" t="str">
        <f t="shared" si="8"/>
        <v>项</v>
      </c>
    </row>
    <row r="79" ht="38" customHeight="1" spans="1:7">
      <c r="A79" s="295" t="s">
        <v>2704</v>
      </c>
      <c r="B79" s="294" t="s">
        <v>2644</v>
      </c>
      <c r="C79" s="296"/>
      <c r="D79" s="296"/>
      <c r="E79" s="292" t="str">
        <f t="shared" si="4"/>
        <v/>
      </c>
      <c r="F79" s="293" t="str">
        <f t="shared" si="7"/>
        <v>否</v>
      </c>
      <c r="G79" s="277" t="str">
        <f t="shared" si="8"/>
        <v>项</v>
      </c>
    </row>
    <row r="80" s="270" customFormat="1" ht="38" customHeight="1" spans="1:7">
      <c r="A80" s="295" t="s">
        <v>2705</v>
      </c>
      <c r="B80" s="294" t="s">
        <v>2706</v>
      </c>
      <c r="C80" s="296"/>
      <c r="D80" s="296"/>
      <c r="E80" s="292" t="str">
        <f t="shared" si="4"/>
        <v/>
      </c>
      <c r="F80" s="293" t="str">
        <f t="shared" si="7"/>
        <v>否</v>
      </c>
      <c r="G80" s="277" t="str">
        <f t="shared" si="8"/>
        <v>项</v>
      </c>
    </row>
    <row r="81" s="270" customFormat="1" ht="38" customHeight="1" spans="1:7">
      <c r="A81" s="295" t="s">
        <v>2707</v>
      </c>
      <c r="B81" s="294" t="s">
        <v>2708</v>
      </c>
      <c r="C81" s="296">
        <f>SUM(C82:C86)</f>
        <v>0</v>
      </c>
      <c r="D81" s="296">
        <f>SUM(D82:D86)</f>
        <v>0</v>
      </c>
      <c r="E81" s="292" t="str">
        <f t="shared" ref="E81:E144" si="9">IF(C81&gt;0,D81/C81-1,IF(C81&lt;0,-(D81/C81-1),""))</f>
        <v/>
      </c>
      <c r="F81" s="293" t="str">
        <f t="shared" si="7"/>
        <v>否</v>
      </c>
      <c r="G81" s="277" t="str">
        <f t="shared" si="8"/>
        <v>款</v>
      </c>
    </row>
    <row r="82" s="270" customFormat="1" ht="38" customHeight="1" spans="1:7">
      <c r="A82" s="295" t="s">
        <v>2709</v>
      </c>
      <c r="B82" s="294" t="s">
        <v>2678</v>
      </c>
      <c r="C82" s="296"/>
      <c r="D82" s="296"/>
      <c r="E82" s="292" t="str">
        <f t="shared" si="9"/>
        <v/>
      </c>
      <c r="F82" s="293" t="str">
        <f t="shared" si="7"/>
        <v>否</v>
      </c>
      <c r="G82" s="277" t="str">
        <f t="shared" si="8"/>
        <v>项</v>
      </c>
    </row>
    <row r="83" s="270" customFormat="1" ht="38" customHeight="1" spans="1:7">
      <c r="A83" s="295" t="s">
        <v>2710</v>
      </c>
      <c r="B83" s="294" t="s">
        <v>2680</v>
      </c>
      <c r="C83" s="296"/>
      <c r="D83" s="296"/>
      <c r="E83" s="292" t="str">
        <f t="shared" si="9"/>
        <v/>
      </c>
      <c r="F83" s="293" t="str">
        <f t="shared" si="7"/>
        <v>否</v>
      </c>
      <c r="G83" s="277" t="str">
        <f t="shared" si="8"/>
        <v>项</v>
      </c>
    </row>
    <row r="84" s="270" customFormat="1" ht="38" customHeight="1" spans="1:7">
      <c r="A84" s="295" t="s">
        <v>2711</v>
      </c>
      <c r="B84" s="294" t="s">
        <v>2682</v>
      </c>
      <c r="C84" s="296"/>
      <c r="D84" s="296"/>
      <c r="E84" s="292" t="str">
        <f t="shared" si="9"/>
        <v/>
      </c>
      <c r="F84" s="293" t="str">
        <f t="shared" si="7"/>
        <v>否</v>
      </c>
      <c r="G84" s="277" t="str">
        <f t="shared" si="8"/>
        <v>项</v>
      </c>
    </row>
    <row r="85" s="270" customFormat="1" ht="38" customHeight="1" spans="1:7">
      <c r="A85" s="295" t="s">
        <v>2712</v>
      </c>
      <c r="B85" s="294" t="s">
        <v>2684</v>
      </c>
      <c r="C85" s="296"/>
      <c r="D85" s="296"/>
      <c r="E85" s="292" t="str">
        <f t="shared" si="9"/>
        <v/>
      </c>
      <c r="F85" s="293" t="str">
        <f t="shared" si="7"/>
        <v>否</v>
      </c>
      <c r="G85" s="277" t="str">
        <f t="shared" si="8"/>
        <v>项</v>
      </c>
    </row>
    <row r="86" s="270" customFormat="1" ht="38" customHeight="1" spans="1:7">
      <c r="A86" s="295" t="s">
        <v>2713</v>
      </c>
      <c r="B86" s="294" t="s">
        <v>2714</v>
      </c>
      <c r="C86" s="296"/>
      <c r="D86" s="296"/>
      <c r="E86" s="292" t="str">
        <f t="shared" si="9"/>
        <v/>
      </c>
      <c r="F86" s="293" t="str">
        <f t="shared" si="7"/>
        <v>否</v>
      </c>
      <c r="G86" s="277" t="str">
        <f t="shared" si="8"/>
        <v>项</v>
      </c>
    </row>
    <row r="87" s="270" customFormat="1" ht="38" customHeight="1" spans="1:7">
      <c r="A87" s="295" t="s">
        <v>2715</v>
      </c>
      <c r="B87" s="294" t="s">
        <v>2716</v>
      </c>
      <c r="C87" s="296">
        <f>SUM(C88:C89)</f>
        <v>0</v>
      </c>
      <c r="D87" s="296">
        <f>SUM(D88:D89)</f>
        <v>0</v>
      </c>
      <c r="E87" s="292" t="str">
        <f t="shared" si="9"/>
        <v/>
      </c>
      <c r="F87" s="293" t="str">
        <f t="shared" si="7"/>
        <v>否</v>
      </c>
      <c r="G87" s="277" t="str">
        <f t="shared" si="8"/>
        <v>款</v>
      </c>
    </row>
    <row r="88" s="270" customFormat="1" ht="38" customHeight="1" spans="1:7">
      <c r="A88" s="295" t="s">
        <v>2717</v>
      </c>
      <c r="B88" s="294" t="s">
        <v>2690</v>
      </c>
      <c r="C88" s="296"/>
      <c r="D88" s="296"/>
      <c r="E88" s="292" t="str">
        <f t="shared" si="9"/>
        <v/>
      </c>
      <c r="F88" s="293" t="str">
        <f t="shared" si="7"/>
        <v>否</v>
      </c>
      <c r="G88" s="277" t="str">
        <f t="shared" si="8"/>
        <v>项</v>
      </c>
    </row>
    <row r="89" s="270" customFormat="1" ht="38" customHeight="1" spans="1:7">
      <c r="A89" s="295" t="s">
        <v>2718</v>
      </c>
      <c r="B89" s="294" t="s">
        <v>2719</v>
      </c>
      <c r="C89" s="296"/>
      <c r="D89" s="296"/>
      <c r="E89" s="292" t="str">
        <f t="shared" si="9"/>
        <v/>
      </c>
      <c r="F89" s="293" t="str">
        <f t="shared" si="7"/>
        <v>否</v>
      </c>
      <c r="G89" s="277" t="str">
        <f t="shared" si="8"/>
        <v>项</v>
      </c>
    </row>
    <row r="90" s="270" customFormat="1" ht="38" customHeight="1" spans="1:7">
      <c r="A90" s="295" t="s">
        <v>2720</v>
      </c>
      <c r="B90" s="294" t="s">
        <v>2721</v>
      </c>
      <c r="C90" s="296">
        <f>SUM(C91:C98)</f>
        <v>0</v>
      </c>
      <c r="D90" s="296">
        <f>SUM(D91:D98)</f>
        <v>0</v>
      </c>
      <c r="E90" s="292" t="str">
        <f t="shared" si="9"/>
        <v/>
      </c>
      <c r="F90" s="293" t="str">
        <f t="shared" si="7"/>
        <v>否</v>
      </c>
      <c r="G90" s="277" t="str">
        <f t="shared" si="8"/>
        <v>款</v>
      </c>
    </row>
    <row r="91" s="270" customFormat="1" ht="38" customHeight="1" spans="1:7">
      <c r="A91" s="295" t="s">
        <v>2722</v>
      </c>
      <c r="B91" s="294" t="s">
        <v>2642</v>
      </c>
      <c r="C91" s="296"/>
      <c r="D91" s="296"/>
      <c r="E91" s="292" t="str">
        <f t="shared" si="9"/>
        <v/>
      </c>
      <c r="F91" s="293" t="str">
        <f t="shared" si="7"/>
        <v>否</v>
      </c>
      <c r="G91" s="277" t="str">
        <f t="shared" si="8"/>
        <v>项</v>
      </c>
    </row>
    <row r="92" s="270" customFormat="1" ht="38" customHeight="1" spans="1:7">
      <c r="A92" s="295" t="s">
        <v>2723</v>
      </c>
      <c r="B92" s="294" t="s">
        <v>2644</v>
      </c>
      <c r="C92" s="296"/>
      <c r="D92" s="296"/>
      <c r="E92" s="292" t="str">
        <f t="shared" si="9"/>
        <v/>
      </c>
      <c r="F92" s="293" t="str">
        <f t="shared" si="7"/>
        <v>否</v>
      </c>
      <c r="G92" s="277" t="str">
        <f t="shared" si="8"/>
        <v>项</v>
      </c>
    </row>
    <row r="93" s="270" customFormat="1" ht="38" customHeight="1" spans="1:7">
      <c r="A93" s="295" t="s">
        <v>2724</v>
      </c>
      <c r="B93" s="294" t="s">
        <v>2646</v>
      </c>
      <c r="C93" s="296"/>
      <c r="D93" s="296"/>
      <c r="E93" s="292" t="str">
        <f t="shared" si="9"/>
        <v/>
      </c>
      <c r="F93" s="293" t="str">
        <f t="shared" si="7"/>
        <v>否</v>
      </c>
      <c r="G93" s="277" t="str">
        <f t="shared" si="8"/>
        <v>项</v>
      </c>
    </row>
    <row r="94" s="270" customFormat="1" ht="38" customHeight="1" spans="1:7">
      <c r="A94" s="295" t="s">
        <v>2725</v>
      </c>
      <c r="B94" s="294" t="s">
        <v>2648</v>
      </c>
      <c r="C94" s="296"/>
      <c r="D94" s="296"/>
      <c r="E94" s="292" t="str">
        <f t="shared" si="9"/>
        <v/>
      </c>
      <c r="F94" s="293" t="str">
        <f t="shared" si="7"/>
        <v>否</v>
      </c>
      <c r="G94" s="277" t="str">
        <f t="shared" si="8"/>
        <v>项</v>
      </c>
    </row>
    <row r="95" ht="38" customHeight="1" spans="1:7">
      <c r="A95" s="295" t="s">
        <v>2726</v>
      </c>
      <c r="B95" s="294" t="s">
        <v>2654</v>
      </c>
      <c r="C95" s="296"/>
      <c r="D95" s="296"/>
      <c r="E95" s="292" t="str">
        <f t="shared" si="9"/>
        <v/>
      </c>
      <c r="F95" s="293" t="str">
        <f t="shared" si="7"/>
        <v>否</v>
      </c>
      <c r="G95" s="277" t="str">
        <f t="shared" si="8"/>
        <v>项</v>
      </c>
    </row>
    <row r="96" ht="38" customHeight="1" spans="1:7">
      <c r="A96" s="295" t="s">
        <v>2727</v>
      </c>
      <c r="B96" s="294" t="s">
        <v>2658</v>
      </c>
      <c r="C96" s="296"/>
      <c r="D96" s="296"/>
      <c r="E96" s="292" t="str">
        <f t="shared" si="9"/>
        <v/>
      </c>
      <c r="F96" s="293" t="str">
        <f t="shared" si="7"/>
        <v>否</v>
      </c>
      <c r="G96" s="277" t="str">
        <f t="shared" si="8"/>
        <v>项</v>
      </c>
    </row>
    <row r="97" ht="38" customHeight="1" spans="1:7">
      <c r="A97" s="295" t="s">
        <v>2728</v>
      </c>
      <c r="B97" s="294" t="s">
        <v>2660</v>
      </c>
      <c r="C97" s="296"/>
      <c r="D97" s="296"/>
      <c r="E97" s="292" t="str">
        <f t="shared" si="9"/>
        <v/>
      </c>
      <c r="F97" s="293" t="str">
        <f t="shared" si="7"/>
        <v>否</v>
      </c>
      <c r="G97" s="277" t="str">
        <f t="shared" si="8"/>
        <v>项</v>
      </c>
    </row>
    <row r="98" s="270" customFormat="1" ht="38" customHeight="1" spans="1:7">
      <c r="A98" s="295" t="s">
        <v>2729</v>
      </c>
      <c r="B98" s="294" t="s">
        <v>2730</v>
      </c>
      <c r="C98" s="296"/>
      <c r="D98" s="296"/>
      <c r="E98" s="292" t="str">
        <f t="shared" si="9"/>
        <v/>
      </c>
      <c r="F98" s="293" t="str">
        <f t="shared" si="7"/>
        <v>否</v>
      </c>
      <c r="G98" s="277" t="str">
        <f t="shared" si="8"/>
        <v>项</v>
      </c>
    </row>
    <row r="99" s="270" customFormat="1" ht="38" customHeight="1" spans="1:7">
      <c r="A99" s="289" t="s">
        <v>92</v>
      </c>
      <c r="B99" s="290" t="s">
        <v>2731</v>
      </c>
      <c r="C99" s="298">
        <f>SUM(C100,C105,C110,C115,C118,C123)</f>
        <v>1202</v>
      </c>
      <c r="D99" s="298">
        <f>SUM(D100,D105,D110,D115,D118,D123)</f>
        <v>1779</v>
      </c>
      <c r="E99" s="292">
        <f t="shared" si="9"/>
        <v>0.48</v>
      </c>
      <c r="F99" s="293" t="str">
        <f t="shared" si="7"/>
        <v>是</v>
      </c>
      <c r="G99" s="277" t="str">
        <f t="shared" si="8"/>
        <v>类</v>
      </c>
    </row>
    <row r="100" ht="38" customHeight="1" spans="1:7">
      <c r="A100" s="295" t="s">
        <v>2732</v>
      </c>
      <c r="B100" s="294" t="s">
        <v>2733</v>
      </c>
      <c r="C100" s="296">
        <f>SUM(C101:C104)</f>
        <v>841</v>
      </c>
      <c r="D100" s="296">
        <f>SUM(D101:D104)</f>
        <v>1225</v>
      </c>
      <c r="E100" s="292">
        <f t="shared" si="9"/>
        <v>0.457</v>
      </c>
      <c r="F100" s="293" t="str">
        <f t="shared" si="7"/>
        <v>是</v>
      </c>
      <c r="G100" s="277" t="str">
        <f t="shared" si="8"/>
        <v>款</v>
      </c>
    </row>
    <row r="101" s="270" customFormat="1" ht="38" customHeight="1" spans="1:7">
      <c r="A101" s="295" t="s">
        <v>2734</v>
      </c>
      <c r="B101" s="294" t="s">
        <v>2612</v>
      </c>
      <c r="C101" s="302">
        <v>813</v>
      </c>
      <c r="D101" s="300">
        <v>1140</v>
      </c>
      <c r="E101" s="292">
        <f t="shared" si="9"/>
        <v>0.402</v>
      </c>
      <c r="F101" s="293" t="str">
        <f t="shared" si="7"/>
        <v>是</v>
      </c>
      <c r="G101" s="277" t="str">
        <f t="shared" si="8"/>
        <v>项</v>
      </c>
    </row>
    <row r="102" s="270" customFormat="1" ht="38" customHeight="1" spans="1:7">
      <c r="A102" s="295" t="s">
        <v>2735</v>
      </c>
      <c r="B102" s="294" t="s">
        <v>2736</v>
      </c>
      <c r="C102" s="296"/>
      <c r="D102" s="296"/>
      <c r="E102" s="292" t="str">
        <f t="shared" si="9"/>
        <v/>
      </c>
      <c r="F102" s="293" t="str">
        <f t="shared" si="7"/>
        <v>否</v>
      </c>
      <c r="G102" s="277" t="str">
        <f t="shared" si="8"/>
        <v>项</v>
      </c>
    </row>
    <row r="103" s="270" customFormat="1" ht="38" customHeight="1" spans="1:7">
      <c r="A103" s="295" t="s">
        <v>2737</v>
      </c>
      <c r="B103" s="294" t="s">
        <v>2738</v>
      </c>
      <c r="C103" s="296"/>
      <c r="D103" s="296"/>
      <c r="E103" s="292" t="str">
        <f t="shared" si="9"/>
        <v/>
      </c>
      <c r="F103" s="293" t="str">
        <f t="shared" si="7"/>
        <v>否</v>
      </c>
      <c r="G103" s="277" t="str">
        <f t="shared" si="8"/>
        <v>项</v>
      </c>
    </row>
    <row r="104" s="270" customFormat="1" ht="38" customHeight="1" spans="1:7">
      <c r="A104" s="295" t="s">
        <v>2739</v>
      </c>
      <c r="B104" s="294" t="s">
        <v>2740</v>
      </c>
      <c r="C104" s="302">
        <v>28</v>
      </c>
      <c r="D104" s="302">
        <v>85</v>
      </c>
      <c r="E104" s="292">
        <f t="shared" si="9"/>
        <v>2.036</v>
      </c>
      <c r="F104" s="293" t="str">
        <f t="shared" si="7"/>
        <v>是</v>
      </c>
      <c r="G104" s="277" t="str">
        <f t="shared" si="8"/>
        <v>项</v>
      </c>
    </row>
    <row r="105" s="270" customFormat="1" ht="38" customHeight="1" spans="1:7">
      <c r="A105" s="295" t="s">
        <v>2741</v>
      </c>
      <c r="B105" s="294" t="s">
        <v>2742</v>
      </c>
      <c r="C105" s="296">
        <f>SUM(C106:C109)</f>
        <v>0</v>
      </c>
      <c r="D105" s="296">
        <f>SUM(D106:D109)</f>
        <v>0</v>
      </c>
      <c r="E105" s="292" t="str">
        <f t="shared" si="9"/>
        <v/>
      </c>
      <c r="F105" s="293" t="str">
        <f t="shared" si="7"/>
        <v>否</v>
      </c>
      <c r="G105" s="277" t="str">
        <f t="shared" si="8"/>
        <v>款</v>
      </c>
    </row>
    <row r="106" ht="38" customHeight="1" spans="1:7">
      <c r="A106" s="295" t="s">
        <v>2743</v>
      </c>
      <c r="B106" s="294" t="s">
        <v>2612</v>
      </c>
      <c r="C106" s="296"/>
      <c r="D106" s="296"/>
      <c r="E106" s="292" t="str">
        <f t="shared" si="9"/>
        <v/>
      </c>
      <c r="F106" s="293" t="str">
        <f t="shared" si="7"/>
        <v>否</v>
      </c>
      <c r="G106" s="277" t="str">
        <f t="shared" si="8"/>
        <v>项</v>
      </c>
    </row>
    <row r="107" s="270" customFormat="1" ht="38" customHeight="1" spans="1:7">
      <c r="A107" s="295" t="s">
        <v>2744</v>
      </c>
      <c r="B107" s="294" t="s">
        <v>2736</v>
      </c>
      <c r="C107" s="296"/>
      <c r="D107" s="296"/>
      <c r="E107" s="292" t="str">
        <f t="shared" si="9"/>
        <v/>
      </c>
      <c r="F107" s="293" t="str">
        <f t="shared" si="7"/>
        <v>否</v>
      </c>
      <c r="G107" s="277" t="str">
        <f t="shared" si="8"/>
        <v>项</v>
      </c>
    </row>
    <row r="108" s="270" customFormat="1" ht="38" customHeight="1" spans="1:7">
      <c r="A108" s="295" t="s">
        <v>2745</v>
      </c>
      <c r="B108" s="294" t="s">
        <v>2746</v>
      </c>
      <c r="C108" s="296"/>
      <c r="D108" s="296"/>
      <c r="E108" s="292" t="str">
        <f t="shared" si="9"/>
        <v/>
      </c>
      <c r="F108" s="293" t="str">
        <f t="shared" si="7"/>
        <v>否</v>
      </c>
      <c r="G108" s="277" t="str">
        <f t="shared" si="8"/>
        <v>项</v>
      </c>
    </row>
    <row r="109" s="270" customFormat="1" ht="38" customHeight="1" spans="1:7">
      <c r="A109" s="295" t="s">
        <v>2747</v>
      </c>
      <c r="B109" s="294" t="s">
        <v>2748</v>
      </c>
      <c r="C109" s="296"/>
      <c r="D109" s="296"/>
      <c r="E109" s="292" t="str">
        <f t="shared" si="9"/>
        <v/>
      </c>
      <c r="F109" s="293" t="str">
        <f t="shared" si="7"/>
        <v>否</v>
      </c>
      <c r="G109" s="277" t="str">
        <f t="shared" si="8"/>
        <v>项</v>
      </c>
    </row>
    <row r="110" ht="38" customHeight="1" spans="1:7">
      <c r="A110" s="295" t="s">
        <v>2749</v>
      </c>
      <c r="B110" s="294" t="s">
        <v>2750</v>
      </c>
      <c r="C110" s="296">
        <f>SUM(C111:C114)</f>
        <v>0</v>
      </c>
      <c r="D110" s="296">
        <f>SUM(D111:D114)</f>
        <v>0</v>
      </c>
      <c r="E110" s="292" t="str">
        <f t="shared" si="9"/>
        <v/>
      </c>
      <c r="F110" s="293" t="str">
        <f t="shared" si="7"/>
        <v>否</v>
      </c>
      <c r="G110" s="277" t="str">
        <f t="shared" si="8"/>
        <v>款</v>
      </c>
    </row>
    <row r="111" s="270" customFormat="1" ht="38" customHeight="1" spans="1:7">
      <c r="A111" s="295" t="s">
        <v>2751</v>
      </c>
      <c r="B111" s="294" t="s">
        <v>2752</v>
      </c>
      <c r="C111" s="296"/>
      <c r="D111" s="296"/>
      <c r="E111" s="292" t="str">
        <f t="shared" si="9"/>
        <v/>
      </c>
      <c r="F111" s="293" t="str">
        <f t="shared" si="7"/>
        <v>否</v>
      </c>
      <c r="G111" s="277" t="str">
        <f t="shared" si="8"/>
        <v>项</v>
      </c>
    </row>
    <row r="112" s="270" customFormat="1" ht="38" customHeight="1" spans="1:7">
      <c r="A112" s="295" t="s">
        <v>2753</v>
      </c>
      <c r="B112" s="294" t="s">
        <v>2754</v>
      </c>
      <c r="C112" s="296"/>
      <c r="D112" s="296"/>
      <c r="E112" s="292" t="str">
        <f t="shared" si="9"/>
        <v/>
      </c>
      <c r="F112" s="293" t="str">
        <f t="shared" si="7"/>
        <v>否</v>
      </c>
      <c r="G112" s="277" t="str">
        <f t="shared" si="8"/>
        <v>项</v>
      </c>
    </row>
    <row r="113" s="270" customFormat="1" ht="38" customHeight="1" spans="1:7">
      <c r="A113" s="295" t="s">
        <v>2755</v>
      </c>
      <c r="B113" s="294" t="s">
        <v>2756</v>
      </c>
      <c r="C113" s="296"/>
      <c r="D113" s="296"/>
      <c r="E113" s="292" t="str">
        <f t="shared" si="9"/>
        <v/>
      </c>
      <c r="F113" s="293" t="str">
        <f t="shared" si="7"/>
        <v>否</v>
      </c>
      <c r="G113" s="277" t="str">
        <f t="shared" si="8"/>
        <v>项</v>
      </c>
    </row>
    <row r="114" ht="38" customHeight="1" spans="1:7">
      <c r="A114" s="295" t="s">
        <v>2757</v>
      </c>
      <c r="B114" s="294" t="s">
        <v>2758</v>
      </c>
      <c r="C114" s="296"/>
      <c r="D114" s="296"/>
      <c r="E114" s="292" t="str">
        <f t="shared" si="9"/>
        <v/>
      </c>
      <c r="F114" s="293" t="str">
        <f t="shared" si="7"/>
        <v>否</v>
      </c>
      <c r="G114" s="277" t="str">
        <f t="shared" si="8"/>
        <v>项</v>
      </c>
    </row>
    <row r="115" s="270" customFormat="1" ht="38" customHeight="1" spans="1:7">
      <c r="A115" s="304">
        <v>21370</v>
      </c>
      <c r="B115" s="294" t="s">
        <v>2759</v>
      </c>
      <c r="C115" s="296">
        <f>SUM(C116:C117)</f>
        <v>0</v>
      </c>
      <c r="D115" s="296">
        <f>SUM(D116:D117)</f>
        <v>0</v>
      </c>
      <c r="E115" s="292" t="str">
        <f t="shared" si="9"/>
        <v/>
      </c>
      <c r="F115" s="293" t="str">
        <f t="shared" si="7"/>
        <v>否</v>
      </c>
      <c r="G115" s="277" t="str">
        <f t="shared" si="8"/>
        <v>款</v>
      </c>
    </row>
    <row r="116" s="270" customFormat="1" ht="38" customHeight="1" spans="1:7">
      <c r="A116" s="304">
        <v>2137001</v>
      </c>
      <c r="B116" s="294" t="s">
        <v>2612</v>
      </c>
      <c r="C116" s="296"/>
      <c r="D116" s="296"/>
      <c r="E116" s="292" t="str">
        <f t="shared" si="9"/>
        <v/>
      </c>
      <c r="F116" s="293" t="str">
        <f t="shared" si="7"/>
        <v>否</v>
      </c>
      <c r="G116" s="277" t="str">
        <f t="shared" si="8"/>
        <v>项</v>
      </c>
    </row>
    <row r="117" ht="38" customHeight="1" spans="1:7">
      <c r="A117" s="304">
        <v>2137099</v>
      </c>
      <c r="B117" s="294" t="s">
        <v>2760</v>
      </c>
      <c r="C117" s="296"/>
      <c r="D117" s="296"/>
      <c r="E117" s="292" t="str">
        <f t="shared" si="9"/>
        <v/>
      </c>
      <c r="F117" s="293" t="str">
        <f t="shared" si="7"/>
        <v>否</v>
      </c>
      <c r="G117" s="277" t="str">
        <f t="shared" si="8"/>
        <v>项</v>
      </c>
    </row>
    <row r="118" s="270" customFormat="1" ht="38" customHeight="1" spans="1:7">
      <c r="A118" s="304">
        <v>21371</v>
      </c>
      <c r="B118" s="294" t="s">
        <v>2761</v>
      </c>
      <c r="C118" s="296">
        <f>SUM(C119:C122)</f>
        <v>0</v>
      </c>
      <c r="D118" s="296">
        <f>SUM(D119:D122)</f>
        <v>0</v>
      </c>
      <c r="E118" s="292" t="str">
        <f t="shared" si="9"/>
        <v/>
      </c>
      <c r="F118" s="293" t="str">
        <f t="shared" si="7"/>
        <v>否</v>
      </c>
      <c r="G118" s="277" t="str">
        <f t="shared" si="8"/>
        <v>款</v>
      </c>
    </row>
    <row r="119" ht="38" customHeight="1" spans="1:7">
      <c r="A119" s="304">
        <v>2137101</v>
      </c>
      <c r="B119" s="294" t="s">
        <v>2752</v>
      </c>
      <c r="C119" s="296"/>
      <c r="D119" s="296"/>
      <c r="E119" s="292" t="str">
        <f t="shared" si="9"/>
        <v/>
      </c>
      <c r="F119" s="293" t="str">
        <f t="shared" si="7"/>
        <v>否</v>
      </c>
      <c r="G119" s="277" t="str">
        <f t="shared" si="8"/>
        <v>项</v>
      </c>
    </row>
    <row r="120" s="270" customFormat="1" ht="38" customHeight="1" spans="1:7">
      <c r="A120" s="304">
        <v>2137102</v>
      </c>
      <c r="B120" s="294" t="s">
        <v>2762</v>
      </c>
      <c r="C120" s="296"/>
      <c r="D120" s="296"/>
      <c r="E120" s="292" t="str">
        <f t="shared" si="9"/>
        <v/>
      </c>
      <c r="F120" s="293" t="str">
        <f t="shared" si="7"/>
        <v>否</v>
      </c>
      <c r="G120" s="277" t="str">
        <f t="shared" si="8"/>
        <v>项</v>
      </c>
    </row>
    <row r="121" s="270" customFormat="1" ht="38" customHeight="1" spans="1:7">
      <c r="A121" s="304">
        <v>2137103</v>
      </c>
      <c r="B121" s="294" t="s">
        <v>2756</v>
      </c>
      <c r="C121" s="296"/>
      <c r="D121" s="296"/>
      <c r="E121" s="292" t="str">
        <f t="shared" si="9"/>
        <v/>
      </c>
      <c r="F121" s="293" t="str">
        <f t="shared" si="7"/>
        <v>否</v>
      </c>
      <c r="G121" s="277" t="str">
        <f t="shared" si="8"/>
        <v>项</v>
      </c>
    </row>
    <row r="122" s="270" customFormat="1" ht="38" customHeight="1" spans="1:7">
      <c r="A122" s="304">
        <v>2137199</v>
      </c>
      <c r="B122" s="294" t="s">
        <v>2763</v>
      </c>
      <c r="C122" s="296"/>
      <c r="D122" s="296"/>
      <c r="E122" s="292" t="str">
        <f t="shared" si="9"/>
        <v/>
      </c>
      <c r="F122" s="293" t="str">
        <f t="shared" si="7"/>
        <v>否</v>
      </c>
      <c r="G122" s="277" t="str">
        <f t="shared" si="8"/>
        <v>项</v>
      </c>
    </row>
    <row r="123" s="270" customFormat="1" ht="38" customHeight="1" spans="1:7">
      <c r="A123" s="304" t="s">
        <v>2764</v>
      </c>
      <c r="B123" s="294" t="s">
        <v>2608</v>
      </c>
      <c r="C123" s="296">
        <f>SUM(C124:C126)</f>
        <v>361</v>
      </c>
      <c r="D123" s="296">
        <f>SUM(D124:D126)</f>
        <v>554</v>
      </c>
      <c r="E123" s="292">
        <f t="shared" ref="E123:E148" si="10">IF(C123&gt;0,D123/C123-1,IF(C123&lt;0,-(D123/C123-1),""))</f>
        <v>0.535</v>
      </c>
      <c r="F123" s="293" t="str">
        <f t="shared" si="7"/>
        <v>是</v>
      </c>
      <c r="G123" s="277" t="str">
        <f t="shared" si="8"/>
        <v>款</v>
      </c>
    </row>
    <row r="124" s="270" customFormat="1" ht="38" customHeight="1" spans="1:7">
      <c r="A124" s="304" t="s">
        <v>2765</v>
      </c>
      <c r="B124" s="294" t="s">
        <v>2610</v>
      </c>
      <c r="C124" s="302">
        <v>298</v>
      </c>
      <c r="D124" s="300">
        <v>376</v>
      </c>
      <c r="E124" s="292">
        <f t="shared" si="10"/>
        <v>0.262</v>
      </c>
      <c r="F124" s="293" t="str">
        <f t="shared" si="7"/>
        <v>是</v>
      </c>
      <c r="G124" s="277" t="str">
        <f t="shared" si="8"/>
        <v>项</v>
      </c>
    </row>
    <row r="125" s="270" customFormat="1" ht="38" customHeight="1" spans="1:7">
      <c r="A125" s="304" t="s">
        <v>2766</v>
      </c>
      <c r="B125" s="294" t="s">
        <v>2612</v>
      </c>
      <c r="C125" s="302">
        <v>63</v>
      </c>
      <c r="D125" s="302">
        <v>178</v>
      </c>
      <c r="E125" s="292">
        <f t="shared" si="10"/>
        <v>1.825</v>
      </c>
      <c r="F125" s="293" t="str">
        <f t="shared" si="7"/>
        <v>是</v>
      </c>
      <c r="G125" s="277" t="str">
        <f t="shared" si="8"/>
        <v>项</v>
      </c>
    </row>
    <row r="126" s="270" customFormat="1" ht="38" customHeight="1" spans="1:7">
      <c r="A126" s="304" t="s">
        <v>2767</v>
      </c>
      <c r="B126" s="294" t="s">
        <v>2614</v>
      </c>
      <c r="C126" s="296"/>
      <c r="D126" s="296"/>
      <c r="E126" s="292" t="str">
        <f t="shared" si="10"/>
        <v/>
      </c>
      <c r="F126" s="293" t="str">
        <f t="shared" si="7"/>
        <v>否</v>
      </c>
      <c r="G126" s="277" t="str">
        <f t="shared" si="8"/>
        <v>项</v>
      </c>
    </row>
    <row r="127" s="270" customFormat="1" ht="38" customHeight="1" spans="1:7">
      <c r="A127" s="289" t="s">
        <v>94</v>
      </c>
      <c r="B127" s="290" t="s">
        <v>2768</v>
      </c>
      <c r="C127" s="298">
        <f>SUM(C128,C133,C138,C143,C152,C159,C168,C171,C174,C175)</f>
        <v>0</v>
      </c>
      <c r="D127" s="298">
        <f>SUM(D128,D133,D138,D143,D152,D159,D168,D171,D174,D175)</f>
        <v>0</v>
      </c>
      <c r="E127" s="292" t="str">
        <f t="shared" si="10"/>
        <v/>
      </c>
      <c r="F127" s="293" t="str">
        <f t="shared" si="7"/>
        <v>是</v>
      </c>
      <c r="G127" s="277" t="str">
        <f t="shared" si="8"/>
        <v>类</v>
      </c>
    </row>
    <row r="128" s="270" customFormat="1" ht="38" customHeight="1" spans="1:7">
      <c r="A128" s="295" t="s">
        <v>2769</v>
      </c>
      <c r="B128" s="294" t="s">
        <v>2770</v>
      </c>
      <c r="C128" s="296">
        <f>SUM(C129:C132)</f>
        <v>0</v>
      </c>
      <c r="D128" s="296">
        <f>SUM(D129:D132)</f>
        <v>0</v>
      </c>
      <c r="E128" s="292" t="str">
        <f t="shared" si="10"/>
        <v/>
      </c>
      <c r="F128" s="293" t="str">
        <f t="shared" si="7"/>
        <v>否</v>
      </c>
      <c r="G128" s="277" t="str">
        <f t="shared" si="8"/>
        <v>款</v>
      </c>
    </row>
    <row r="129" ht="38" customHeight="1" spans="1:7">
      <c r="A129" s="295" t="s">
        <v>2771</v>
      </c>
      <c r="B129" s="294" t="s">
        <v>2772</v>
      </c>
      <c r="C129" s="296"/>
      <c r="D129" s="296"/>
      <c r="E129" s="292" t="str">
        <f t="shared" si="10"/>
        <v/>
      </c>
      <c r="F129" s="293" t="str">
        <f t="shared" si="7"/>
        <v>否</v>
      </c>
      <c r="G129" s="277" t="str">
        <f t="shared" si="8"/>
        <v>项</v>
      </c>
    </row>
    <row r="130" s="270" customFormat="1" ht="38" customHeight="1" spans="1:7">
      <c r="A130" s="295" t="s">
        <v>2773</v>
      </c>
      <c r="B130" s="294" t="s">
        <v>2774</v>
      </c>
      <c r="C130" s="296"/>
      <c r="D130" s="296"/>
      <c r="E130" s="292" t="str">
        <f t="shared" si="10"/>
        <v/>
      </c>
      <c r="F130" s="293" t="str">
        <f t="shared" si="7"/>
        <v>否</v>
      </c>
      <c r="G130" s="277" t="str">
        <f t="shared" si="8"/>
        <v>项</v>
      </c>
    </row>
    <row r="131" s="270" customFormat="1" ht="38" customHeight="1" spans="1:7">
      <c r="A131" s="295" t="s">
        <v>2775</v>
      </c>
      <c r="B131" s="294" t="s">
        <v>2776</v>
      </c>
      <c r="C131" s="296"/>
      <c r="D131" s="296"/>
      <c r="E131" s="292" t="str">
        <f t="shared" si="10"/>
        <v/>
      </c>
      <c r="F131" s="293" t="str">
        <f t="shared" si="7"/>
        <v>否</v>
      </c>
      <c r="G131" s="277" t="str">
        <f t="shared" si="8"/>
        <v>项</v>
      </c>
    </row>
    <row r="132" s="270" customFormat="1" ht="38" customHeight="1" spans="1:7">
      <c r="A132" s="295" t="s">
        <v>2777</v>
      </c>
      <c r="B132" s="294" t="s">
        <v>2778</v>
      </c>
      <c r="C132" s="296"/>
      <c r="D132" s="296"/>
      <c r="E132" s="292" t="str">
        <f t="shared" si="10"/>
        <v/>
      </c>
      <c r="F132" s="293" t="str">
        <f t="shared" si="7"/>
        <v>否</v>
      </c>
      <c r="G132" s="277" t="str">
        <f t="shared" si="8"/>
        <v>项</v>
      </c>
    </row>
    <row r="133" ht="38" customHeight="1" spans="1:7">
      <c r="A133" s="295" t="s">
        <v>2779</v>
      </c>
      <c r="B133" s="294" t="s">
        <v>2780</v>
      </c>
      <c r="C133" s="296">
        <f>SUM(C134:C137)</f>
        <v>0</v>
      </c>
      <c r="D133" s="296">
        <f>SUM(D134:D137)</f>
        <v>0</v>
      </c>
      <c r="E133" s="292" t="str">
        <f t="shared" si="10"/>
        <v/>
      </c>
      <c r="F133" s="293" t="str">
        <f>IF(LEN(A133)=3,"是",IF(B133&lt;&gt;"",IF(SUM(C133:D133)&lt;&gt;0,"是","否"),"是"))</f>
        <v>否</v>
      </c>
      <c r="G133" s="277" t="str">
        <f>IF(LEN(A133)=3,"类",IF(LEN(A133)=5,"款","项"))</f>
        <v>款</v>
      </c>
    </row>
    <row r="134" ht="38" customHeight="1" spans="1:7">
      <c r="A134" s="295" t="s">
        <v>2781</v>
      </c>
      <c r="B134" s="294" t="s">
        <v>2776</v>
      </c>
      <c r="C134" s="296"/>
      <c r="D134" s="296"/>
      <c r="E134" s="292" t="str">
        <f t="shared" si="10"/>
        <v/>
      </c>
      <c r="F134" s="293" t="str">
        <f>IF(LEN(A134)=3,"是",IF(B134&lt;&gt;"",IF(SUM(C134:D134)&lt;&gt;0,"是","否"),"是"))</f>
        <v>否</v>
      </c>
      <c r="G134" s="277" t="str">
        <f>IF(LEN(A134)=3,"类",IF(LEN(A134)=5,"款","项"))</f>
        <v>项</v>
      </c>
    </row>
    <row r="135" s="270" customFormat="1" ht="38" customHeight="1" spans="1:7">
      <c r="A135" s="295" t="s">
        <v>2782</v>
      </c>
      <c r="B135" s="294" t="s">
        <v>2783</v>
      </c>
      <c r="C135" s="296"/>
      <c r="D135" s="296"/>
      <c r="E135" s="292" t="str">
        <f t="shared" si="10"/>
        <v/>
      </c>
      <c r="F135" s="293" t="str">
        <f>IF(LEN(A135)=3,"是",IF(B135&lt;&gt;"",IF(SUM(C135:D135)&lt;&gt;0,"是","否"),"是"))</f>
        <v>否</v>
      </c>
      <c r="G135" s="277" t="str">
        <f>IF(LEN(A135)=3,"类",IF(LEN(A135)=5,"款","项"))</f>
        <v>项</v>
      </c>
    </row>
    <row r="136" ht="38" customHeight="1" spans="1:7">
      <c r="A136" s="295" t="s">
        <v>2784</v>
      </c>
      <c r="B136" s="294" t="s">
        <v>2785</v>
      </c>
      <c r="C136" s="296"/>
      <c r="D136" s="296"/>
      <c r="E136" s="292" t="str">
        <f t="shared" si="10"/>
        <v/>
      </c>
      <c r="F136" s="293" t="str">
        <f>IF(LEN(A136)=3,"是",IF(B136&lt;&gt;"",IF(SUM(C136:D136)&lt;&gt;0,"是","否"),"是"))</f>
        <v>否</v>
      </c>
      <c r="G136" s="277" t="str">
        <f>IF(LEN(A136)=3,"类",IF(LEN(A136)=5,"款","项"))</f>
        <v>项</v>
      </c>
    </row>
    <row r="137" ht="38" customHeight="1" spans="1:7">
      <c r="A137" s="295" t="s">
        <v>2786</v>
      </c>
      <c r="B137" s="294" t="s">
        <v>2787</v>
      </c>
      <c r="C137" s="296"/>
      <c r="D137" s="296"/>
      <c r="E137" s="292" t="str">
        <f t="shared" si="10"/>
        <v/>
      </c>
      <c r="F137" s="293" t="str">
        <f t="shared" ref="F137:F200" si="11">IF(LEN(A137)=3,"是",IF(B137&lt;&gt;"",IF(SUM(C137:D137)&lt;&gt;0,"是","否"),"是"))</f>
        <v>否</v>
      </c>
      <c r="G137" s="277" t="str">
        <f t="shared" ref="G137:G200" si="12">IF(LEN(A137)=3,"类",IF(LEN(A137)=5,"款","项"))</f>
        <v>项</v>
      </c>
    </row>
    <row r="138" s="270" customFormat="1" ht="38" customHeight="1" spans="1:7">
      <c r="A138" s="295" t="s">
        <v>2788</v>
      </c>
      <c r="B138" s="294" t="s">
        <v>2789</v>
      </c>
      <c r="C138" s="296">
        <f>SUM(C139:C142)</f>
        <v>0</v>
      </c>
      <c r="D138" s="296">
        <f>SUM(D139:D142)</f>
        <v>0</v>
      </c>
      <c r="E138" s="292" t="str">
        <f t="shared" si="10"/>
        <v/>
      </c>
      <c r="F138" s="293" t="str">
        <f t="shared" si="11"/>
        <v>否</v>
      </c>
      <c r="G138" s="277" t="str">
        <f t="shared" si="12"/>
        <v>款</v>
      </c>
    </row>
    <row r="139" s="270" customFormat="1" ht="38" customHeight="1" spans="1:7">
      <c r="A139" s="295" t="s">
        <v>2790</v>
      </c>
      <c r="B139" s="294" t="s">
        <v>2791</v>
      </c>
      <c r="C139" s="296"/>
      <c r="D139" s="296"/>
      <c r="E139" s="292" t="str">
        <f t="shared" si="10"/>
        <v/>
      </c>
      <c r="F139" s="293" t="str">
        <f t="shared" si="11"/>
        <v>否</v>
      </c>
      <c r="G139" s="277" t="str">
        <f t="shared" si="12"/>
        <v>项</v>
      </c>
    </row>
    <row r="140" s="270" customFormat="1" ht="38" customHeight="1" spans="1:7">
      <c r="A140" s="295" t="s">
        <v>2792</v>
      </c>
      <c r="B140" s="294" t="s">
        <v>2793</v>
      </c>
      <c r="C140" s="296"/>
      <c r="D140" s="296"/>
      <c r="E140" s="292" t="str">
        <f t="shared" si="10"/>
        <v/>
      </c>
      <c r="F140" s="293" t="str">
        <f t="shared" si="11"/>
        <v>否</v>
      </c>
      <c r="G140" s="277" t="str">
        <f t="shared" si="12"/>
        <v>项</v>
      </c>
    </row>
    <row r="141" s="270" customFormat="1" ht="38" customHeight="1" spans="1:7">
      <c r="A141" s="295" t="s">
        <v>2794</v>
      </c>
      <c r="B141" s="294" t="s">
        <v>2795</v>
      </c>
      <c r="C141" s="296"/>
      <c r="D141" s="296"/>
      <c r="E141" s="292" t="str">
        <f t="shared" si="10"/>
        <v/>
      </c>
      <c r="F141" s="293" t="str">
        <f t="shared" si="11"/>
        <v>否</v>
      </c>
      <c r="G141" s="277" t="str">
        <f t="shared" si="12"/>
        <v>项</v>
      </c>
    </row>
    <row r="142" s="270" customFormat="1" ht="38" customHeight="1" spans="1:7">
      <c r="A142" s="295" t="s">
        <v>2796</v>
      </c>
      <c r="B142" s="294" t="s">
        <v>2797</v>
      </c>
      <c r="C142" s="296"/>
      <c r="D142" s="296"/>
      <c r="E142" s="292" t="str">
        <f t="shared" si="10"/>
        <v/>
      </c>
      <c r="F142" s="293" t="str">
        <f t="shared" si="11"/>
        <v>否</v>
      </c>
      <c r="G142" s="277" t="str">
        <f t="shared" si="12"/>
        <v>项</v>
      </c>
    </row>
    <row r="143" s="270" customFormat="1" ht="38" customHeight="1" spans="1:7">
      <c r="A143" s="295" t="s">
        <v>2798</v>
      </c>
      <c r="B143" s="294" t="s">
        <v>2799</v>
      </c>
      <c r="C143" s="296">
        <f>SUM(C144:C151)</f>
        <v>0</v>
      </c>
      <c r="D143" s="296">
        <f>SUM(D144:D151)</f>
        <v>0</v>
      </c>
      <c r="E143" s="292" t="str">
        <f t="shared" si="10"/>
        <v/>
      </c>
      <c r="F143" s="293" t="str">
        <f t="shared" si="11"/>
        <v>否</v>
      </c>
      <c r="G143" s="277" t="str">
        <f t="shared" si="12"/>
        <v>款</v>
      </c>
    </row>
    <row r="144" s="270" customFormat="1" ht="38" customHeight="1" spans="1:7">
      <c r="A144" s="295" t="s">
        <v>2800</v>
      </c>
      <c r="B144" s="294" t="s">
        <v>2801</v>
      </c>
      <c r="C144" s="296"/>
      <c r="D144" s="296"/>
      <c r="E144" s="292" t="str">
        <f t="shared" si="10"/>
        <v/>
      </c>
      <c r="F144" s="293" t="str">
        <f t="shared" si="11"/>
        <v>否</v>
      </c>
      <c r="G144" s="277" t="str">
        <f t="shared" si="12"/>
        <v>项</v>
      </c>
    </row>
    <row r="145" s="270" customFormat="1" ht="38" customHeight="1" spans="1:7">
      <c r="A145" s="295" t="s">
        <v>2802</v>
      </c>
      <c r="B145" s="294" t="s">
        <v>2803</v>
      </c>
      <c r="C145" s="296"/>
      <c r="D145" s="296"/>
      <c r="E145" s="292" t="str">
        <f t="shared" si="10"/>
        <v/>
      </c>
      <c r="F145" s="293" t="str">
        <f t="shared" si="11"/>
        <v>否</v>
      </c>
      <c r="G145" s="277" t="str">
        <f t="shared" si="12"/>
        <v>项</v>
      </c>
    </row>
    <row r="146" s="270" customFormat="1" ht="38" customHeight="1" spans="1:7">
      <c r="A146" s="295" t="s">
        <v>2804</v>
      </c>
      <c r="B146" s="294" t="s">
        <v>2805</v>
      </c>
      <c r="C146" s="296"/>
      <c r="D146" s="296"/>
      <c r="E146" s="292" t="str">
        <f t="shared" si="10"/>
        <v/>
      </c>
      <c r="F146" s="293" t="str">
        <f t="shared" si="11"/>
        <v>否</v>
      </c>
      <c r="G146" s="277" t="str">
        <f t="shared" si="12"/>
        <v>项</v>
      </c>
    </row>
    <row r="147" s="270" customFormat="1" ht="38" customHeight="1" spans="1:7">
      <c r="A147" s="295" t="s">
        <v>2806</v>
      </c>
      <c r="B147" s="294" t="s">
        <v>2807</v>
      </c>
      <c r="C147" s="296"/>
      <c r="D147" s="296"/>
      <c r="E147" s="292" t="str">
        <f t="shared" si="10"/>
        <v/>
      </c>
      <c r="F147" s="293" t="str">
        <f t="shared" si="11"/>
        <v>否</v>
      </c>
      <c r="G147" s="277" t="str">
        <f t="shared" si="12"/>
        <v>项</v>
      </c>
    </row>
    <row r="148" s="270" customFormat="1" ht="38" customHeight="1" spans="1:7">
      <c r="A148" s="295" t="s">
        <v>2808</v>
      </c>
      <c r="B148" s="294" t="s">
        <v>2809</v>
      </c>
      <c r="C148" s="296"/>
      <c r="D148" s="296"/>
      <c r="E148" s="292" t="str">
        <f t="shared" si="10"/>
        <v/>
      </c>
      <c r="F148" s="293" t="str">
        <f t="shared" si="11"/>
        <v>否</v>
      </c>
      <c r="G148" s="277" t="str">
        <f t="shared" si="12"/>
        <v>项</v>
      </c>
    </row>
    <row r="149" s="270" customFormat="1" ht="38" customHeight="1" spans="1:7">
      <c r="A149" s="295" t="s">
        <v>2810</v>
      </c>
      <c r="B149" s="294" t="s">
        <v>2811</v>
      </c>
      <c r="C149" s="296"/>
      <c r="D149" s="296"/>
      <c r="E149" s="292" t="str">
        <f t="shared" ref="E149:E212" si="13">IF(C149&gt;0,D149/C149-1,IF(C149&lt;0,-(D149/C149-1),""))</f>
        <v/>
      </c>
      <c r="F149" s="293" t="str">
        <f t="shared" si="11"/>
        <v>否</v>
      </c>
      <c r="G149" s="277" t="str">
        <f t="shared" si="12"/>
        <v>项</v>
      </c>
    </row>
    <row r="150" s="270" customFormat="1" ht="38" customHeight="1" spans="1:7">
      <c r="A150" s="295" t="s">
        <v>2812</v>
      </c>
      <c r="B150" s="294" t="s">
        <v>2813</v>
      </c>
      <c r="C150" s="296"/>
      <c r="D150" s="296"/>
      <c r="E150" s="292" t="str">
        <f t="shared" si="13"/>
        <v/>
      </c>
      <c r="F150" s="293" t="str">
        <f t="shared" si="11"/>
        <v>否</v>
      </c>
      <c r="G150" s="277" t="str">
        <f t="shared" si="12"/>
        <v>项</v>
      </c>
    </row>
    <row r="151" s="270" customFormat="1" ht="38" customHeight="1" spans="1:7">
      <c r="A151" s="295" t="s">
        <v>2814</v>
      </c>
      <c r="B151" s="294" t="s">
        <v>2815</v>
      </c>
      <c r="C151" s="296"/>
      <c r="D151" s="296"/>
      <c r="E151" s="292" t="str">
        <f t="shared" si="13"/>
        <v/>
      </c>
      <c r="F151" s="293" t="str">
        <f t="shared" si="11"/>
        <v>否</v>
      </c>
      <c r="G151" s="277" t="str">
        <f t="shared" si="12"/>
        <v>项</v>
      </c>
    </row>
    <row r="152" s="270" customFormat="1" ht="38" customHeight="1" spans="1:7">
      <c r="A152" s="295" t="s">
        <v>2816</v>
      </c>
      <c r="B152" s="294" t="s">
        <v>2817</v>
      </c>
      <c r="C152" s="296">
        <f>SUM(C153:C158)</f>
        <v>0</v>
      </c>
      <c r="D152" s="296">
        <f>SUM(D153:D158)</f>
        <v>0</v>
      </c>
      <c r="E152" s="292" t="str">
        <f t="shared" si="13"/>
        <v/>
      </c>
      <c r="F152" s="293" t="str">
        <f t="shared" si="11"/>
        <v>否</v>
      </c>
      <c r="G152" s="277" t="str">
        <f t="shared" si="12"/>
        <v>款</v>
      </c>
    </row>
    <row r="153" s="270" customFormat="1" ht="38" customHeight="1" spans="1:7">
      <c r="A153" s="295" t="s">
        <v>2818</v>
      </c>
      <c r="B153" s="294" t="s">
        <v>2819</v>
      </c>
      <c r="C153" s="296"/>
      <c r="D153" s="296"/>
      <c r="E153" s="292" t="str">
        <f t="shared" si="13"/>
        <v/>
      </c>
      <c r="F153" s="293" t="str">
        <f t="shared" si="11"/>
        <v>否</v>
      </c>
      <c r="G153" s="277" t="str">
        <f t="shared" si="12"/>
        <v>项</v>
      </c>
    </row>
    <row r="154" s="270" customFormat="1" ht="38" customHeight="1" spans="1:7">
      <c r="A154" s="295" t="s">
        <v>2820</v>
      </c>
      <c r="B154" s="294" t="s">
        <v>2821</v>
      </c>
      <c r="C154" s="296"/>
      <c r="D154" s="296"/>
      <c r="E154" s="292" t="str">
        <f t="shared" si="13"/>
        <v/>
      </c>
      <c r="F154" s="293" t="str">
        <f t="shared" si="11"/>
        <v>否</v>
      </c>
      <c r="G154" s="277" t="str">
        <f t="shared" si="12"/>
        <v>项</v>
      </c>
    </row>
    <row r="155" ht="38" customHeight="1" spans="1:7">
      <c r="A155" s="295" t="s">
        <v>2822</v>
      </c>
      <c r="B155" s="294" t="s">
        <v>2823</v>
      </c>
      <c r="C155" s="296"/>
      <c r="D155" s="296"/>
      <c r="E155" s="292" t="str">
        <f t="shared" si="13"/>
        <v/>
      </c>
      <c r="F155" s="293" t="str">
        <f t="shared" si="11"/>
        <v>否</v>
      </c>
      <c r="G155" s="277" t="str">
        <f t="shared" si="12"/>
        <v>项</v>
      </c>
    </row>
    <row r="156" ht="38" customHeight="1" spans="1:7">
      <c r="A156" s="295" t="s">
        <v>2824</v>
      </c>
      <c r="B156" s="294" t="s">
        <v>2825</v>
      </c>
      <c r="C156" s="296"/>
      <c r="D156" s="296"/>
      <c r="E156" s="292" t="str">
        <f t="shared" si="13"/>
        <v/>
      </c>
      <c r="F156" s="293" t="str">
        <f t="shared" si="11"/>
        <v>否</v>
      </c>
      <c r="G156" s="277" t="str">
        <f t="shared" si="12"/>
        <v>项</v>
      </c>
    </row>
    <row r="157" s="270" customFormat="1" ht="38" customHeight="1" spans="1:7">
      <c r="A157" s="295" t="s">
        <v>2826</v>
      </c>
      <c r="B157" s="294" t="s">
        <v>2827</v>
      </c>
      <c r="C157" s="296"/>
      <c r="D157" s="296"/>
      <c r="E157" s="292" t="str">
        <f t="shared" si="13"/>
        <v/>
      </c>
      <c r="F157" s="293" t="str">
        <f t="shared" si="11"/>
        <v>否</v>
      </c>
      <c r="G157" s="277" t="str">
        <f t="shared" si="12"/>
        <v>项</v>
      </c>
    </row>
    <row r="158" ht="38" customHeight="1" spans="1:7">
      <c r="A158" s="295" t="s">
        <v>2828</v>
      </c>
      <c r="B158" s="294" t="s">
        <v>2829</v>
      </c>
      <c r="C158" s="296"/>
      <c r="D158" s="296"/>
      <c r="E158" s="292" t="str">
        <f t="shared" si="13"/>
        <v/>
      </c>
      <c r="F158" s="293" t="str">
        <f t="shared" si="11"/>
        <v>否</v>
      </c>
      <c r="G158" s="277" t="str">
        <f t="shared" si="12"/>
        <v>项</v>
      </c>
    </row>
    <row r="159" ht="38" customHeight="1" spans="1:7">
      <c r="A159" s="295" t="s">
        <v>2830</v>
      </c>
      <c r="B159" s="294" t="s">
        <v>2831</v>
      </c>
      <c r="C159" s="296">
        <f>SUM(C160:C167)</f>
        <v>0</v>
      </c>
      <c r="D159" s="296">
        <f>SUM(D160:D167)</f>
        <v>0</v>
      </c>
      <c r="E159" s="292" t="str">
        <f t="shared" si="13"/>
        <v/>
      </c>
      <c r="F159" s="293" t="str">
        <f t="shared" si="11"/>
        <v>否</v>
      </c>
      <c r="G159" s="277" t="str">
        <f t="shared" si="12"/>
        <v>款</v>
      </c>
    </row>
    <row r="160" s="270" customFormat="1" ht="38" customHeight="1" spans="1:7">
      <c r="A160" s="295" t="s">
        <v>2832</v>
      </c>
      <c r="B160" s="294" t="s">
        <v>2833</v>
      </c>
      <c r="C160" s="296"/>
      <c r="D160" s="296"/>
      <c r="E160" s="292" t="str">
        <f t="shared" si="13"/>
        <v/>
      </c>
      <c r="F160" s="293" t="str">
        <f t="shared" si="11"/>
        <v>否</v>
      </c>
      <c r="G160" s="277" t="str">
        <f t="shared" si="12"/>
        <v>项</v>
      </c>
    </row>
    <row r="161" s="270" customFormat="1" ht="38" customHeight="1" spans="1:7">
      <c r="A161" s="295" t="s">
        <v>2834</v>
      </c>
      <c r="B161" s="294" t="s">
        <v>2835</v>
      </c>
      <c r="C161" s="296"/>
      <c r="D161" s="296"/>
      <c r="E161" s="292" t="str">
        <f t="shared" si="13"/>
        <v/>
      </c>
      <c r="F161" s="293" t="str">
        <f t="shared" si="11"/>
        <v>否</v>
      </c>
      <c r="G161" s="277" t="str">
        <f t="shared" si="12"/>
        <v>项</v>
      </c>
    </row>
    <row r="162" s="270" customFormat="1" ht="38" customHeight="1" spans="1:7">
      <c r="A162" s="295" t="s">
        <v>2836</v>
      </c>
      <c r="B162" s="294" t="s">
        <v>2837</v>
      </c>
      <c r="C162" s="296"/>
      <c r="D162" s="296"/>
      <c r="E162" s="292" t="str">
        <f t="shared" si="13"/>
        <v/>
      </c>
      <c r="F162" s="293" t="str">
        <f t="shared" si="11"/>
        <v>否</v>
      </c>
      <c r="G162" s="277" t="str">
        <f t="shared" si="12"/>
        <v>项</v>
      </c>
    </row>
    <row r="163" s="270" customFormat="1" ht="38" customHeight="1" spans="1:7">
      <c r="A163" s="295" t="s">
        <v>2838</v>
      </c>
      <c r="B163" s="294" t="s">
        <v>2839</v>
      </c>
      <c r="C163" s="296"/>
      <c r="D163" s="296"/>
      <c r="E163" s="292" t="str">
        <f t="shared" si="13"/>
        <v/>
      </c>
      <c r="F163" s="293" t="str">
        <f t="shared" si="11"/>
        <v>否</v>
      </c>
      <c r="G163" s="277" t="str">
        <f t="shared" si="12"/>
        <v>项</v>
      </c>
    </row>
    <row r="164" s="270" customFormat="1" ht="38" customHeight="1" spans="1:7">
      <c r="A164" s="295" t="s">
        <v>2840</v>
      </c>
      <c r="B164" s="294" t="s">
        <v>2841</v>
      </c>
      <c r="C164" s="296"/>
      <c r="D164" s="296"/>
      <c r="E164" s="292" t="str">
        <f t="shared" si="13"/>
        <v/>
      </c>
      <c r="F164" s="293" t="str">
        <f t="shared" si="11"/>
        <v>否</v>
      </c>
      <c r="G164" s="277" t="str">
        <f t="shared" si="12"/>
        <v>项</v>
      </c>
    </row>
    <row r="165" s="270" customFormat="1" ht="38" customHeight="1" spans="1:7">
      <c r="A165" s="295" t="s">
        <v>2842</v>
      </c>
      <c r="B165" s="294" t="s">
        <v>2843</v>
      </c>
      <c r="C165" s="296"/>
      <c r="D165" s="296"/>
      <c r="E165" s="292" t="str">
        <f t="shared" si="13"/>
        <v/>
      </c>
      <c r="F165" s="293" t="str">
        <f t="shared" si="11"/>
        <v>否</v>
      </c>
      <c r="G165" s="277" t="str">
        <f t="shared" si="12"/>
        <v>项</v>
      </c>
    </row>
    <row r="166" s="270" customFormat="1" ht="38" customHeight="1" spans="1:7">
      <c r="A166" s="295" t="s">
        <v>2844</v>
      </c>
      <c r="B166" s="294" t="s">
        <v>2845</v>
      </c>
      <c r="C166" s="296"/>
      <c r="D166" s="296"/>
      <c r="E166" s="292" t="str">
        <f t="shared" si="13"/>
        <v/>
      </c>
      <c r="F166" s="293" t="str">
        <f t="shared" si="11"/>
        <v>否</v>
      </c>
      <c r="G166" s="277" t="str">
        <f t="shared" si="12"/>
        <v>项</v>
      </c>
    </row>
    <row r="167" ht="38" customHeight="1" spans="1:7">
      <c r="A167" s="295" t="s">
        <v>2846</v>
      </c>
      <c r="B167" s="294" t="s">
        <v>2847</v>
      </c>
      <c r="C167" s="296"/>
      <c r="D167" s="296"/>
      <c r="E167" s="292" t="str">
        <f t="shared" si="13"/>
        <v/>
      </c>
      <c r="F167" s="293" t="str">
        <f t="shared" si="11"/>
        <v>否</v>
      </c>
      <c r="G167" s="277" t="str">
        <f t="shared" si="12"/>
        <v>项</v>
      </c>
    </row>
    <row r="168" ht="38" customHeight="1" spans="1:7">
      <c r="A168" s="295" t="s">
        <v>2848</v>
      </c>
      <c r="B168" s="294" t="s">
        <v>2849</v>
      </c>
      <c r="C168" s="296">
        <f>SUM(C169:C170)</f>
        <v>0</v>
      </c>
      <c r="D168" s="296">
        <f>SUM(D169:D170)</f>
        <v>0</v>
      </c>
      <c r="E168" s="292" t="str">
        <f t="shared" si="13"/>
        <v/>
      </c>
      <c r="F168" s="293" t="str">
        <f t="shared" si="11"/>
        <v>否</v>
      </c>
      <c r="G168" s="277" t="str">
        <f t="shared" si="12"/>
        <v>款</v>
      </c>
    </row>
    <row r="169" s="270" customFormat="1" ht="38" customHeight="1" spans="1:7">
      <c r="A169" s="295" t="s">
        <v>2850</v>
      </c>
      <c r="B169" s="294" t="s">
        <v>2772</v>
      </c>
      <c r="C169" s="296"/>
      <c r="D169" s="296"/>
      <c r="E169" s="292" t="str">
        <f t="shared" si="13"/>
        <v/>
      </c>
      <c r="F169" s="293" t="str">
        <f t="shared" si="11"/>
        <v>否</v>
      </c>
      <c r="G169" s="277" t="str">
        <f t="shared" si="12"/>
        <v>项</v>
      </c>
    </row>
    <row r="170" s="270" customFormat="1" ht="38" customHeight="1" spans="1:7">
      <c r="A170" s="295" t="s">
        <v>2851</v>
      </c>
      <c r="B170" s="294" t="s">
        <v>2852</v>
      </c>
      <c r="C170" s="296"/>
      <c r="D170" s="296"/>
      <c r="E170" s="292" t="str">
        <f t="shared" si="13"/>
        <v/>
      </c>
      <c r="F170" s="293" t="str">
        <f t="shared" si="11"/>
        <v>否</v>
      </c>
      <c r="G170" s="277" t="str">
        <f t="shared" si="12"/>
        <v>项</v>
      </c>
    </row>
    <row r="171" s="270" customFormat="1" ht="38" customHeight="1" spans="1:7">
      <c r="A171" s="295" t="s">
        <v>2853</v>
      </c>
      <c r="B171" s="294" t="s">
        <v>2854</v>
      </c>
      <c r="C171" s="296">
        <f>SUM(C172:C173)</f>
        <v>0</v>
      </c>
      <c r="D171" s="296">
        <f>SUM(D172:D173)</f>
        <v>0</v>
      </c>
      <c r="E171" s="292" t="str">
        <f t="shared" si="13"/>
        <v/>
      </c>
      <c r="F171" s="293" t="str">
        <f t="shared" si="11"/>
        <v>否</v>
      </c>
      <c r="G171" s="277" t="str">
        <f t="shared" si="12"/>
        <v>款</v>
      </c>
    </row>
    <row r="172" s="270" customFormat="1" ht="38" customHeight="1" spans="1:7">
      <c r="A172" s="295" t="s">
        <v>2855</v>
      </c>
      <c r="B172" s="294" t="s">
        <v>2772</v>
      </c>
      <c r="C172" s="296"/>
      <c r="D172" s="296"/>
      <c r="E172" s="292" t="str">
        <f t="shared" si="13"/>
        <v/>
      </c>
      <c r="F172" s="293" t="str">
        <f t="shared" si="11"/>
        <v>否</v>
      </c>
      <c r="G172" s="277" t="str">
        <f t="shared" si="12"/>
        <v>项</v>
      </c>
    </row>
    <row r="173" s="270" customFormat="1" ht="38" customHeight="1" spans="1:7">
      <c r="A173" s="295" t="s">
        <v>2856</v>
      </c>
      <c r="B173" s="294" t="s">
        <v>2857</v>
      </c>
      <c r="C173" s="296"/>
      <c r="D173" s="296"/>
      <c r="E173" s="292" t="str">
        <f t="shared" si="13"/>
        <v/>
      </c>
      <c r="F173" s="293" t="str">
        <f t="shared" si="11"/>
        <v>否</v>
      </c>
      <c r="G173" s="277" t="str">
        <f t="shared" si="12"/>
        <v>项</v>
      </c>
    </row>
    <row r="174" s="270" customFormat="1" ht="38" customHeight="1" spans="1:7">
      <c r="A174" s="295" t="s">
        <v>2858</v>
      </c>
      <c r="B174" s="294" t="s">
        <v>2859</v>
      </c>
      <c r="C174" s="296">
        <v>0</v>
      </c>
      <c r="D174" s="296">
        <v>0</v>
      </c>
      <c r="E174" s="292" t="str">
        <f t="shared" si="13"/>
        <v/>
      </c>
      <c r="F174" s="293" t="str">
        <f t="shared" si="11"/>
        <v>否</v>
      </c>
      <c r="G174" s="277" t="str">
        <f t="shared" si="12"/>
        <v>款</v>
      </c>
    </row>
    <row r="175" ht="38" customHeight="1" spans="1:7">
      <c r="A175" s="295" t="s">
        <v>2860</v>
      </c>
      <c r="B175" s="294" t="s">
        <v>2861</v>
      </c>
      <c r="C175" s="296">
        <f>SUM(C176:C178)</f>
        <v>0</v>
      </c>
      <c r="D175" s="296">
        <f>SUM(D176:D178)</f>
        <v>0</v>
      </c>
      <c r="E175" s="292" t="str">
        <f t="shared" si="13"/>
        <v/>
      </c>
      <c r="F175" s="293" t="str">
        <f t="shared" si="11"/>
        <v>否</v>
      </c>
      <c r="G175" s="277" t="str">
        <f t="shared" si="12"/>
        <v>款</v>
      </c>
    </row>
    <row r="176" ht="38" customHeight="1" spans="1:7">
      <c r="A176" s="295" t="s">
        <v>2862</v>
      </c>
      <c r="B176" s="294" t="s">
        <v>2791</v>
      </c>
      <c r="C176" s="296"/>
      <c r="D176" s="296"/>
      <c r="E176" s="292" t="str">
        <f t="shared" si="13"/>
        <v/>
      </c>
      <c r="F176" s="293" t="str">
        <f t="shared" si="11"/>
        <v>否</v>
      </c>
      <c r="G176" s="277" t="str">
        <f t="shared" si="12"/>
        <v>项</v>
      </c>
    </row>
    <row r="177" ht="38" customHeight="1" spans="1:7">
      <c r="A177" s="295" t="s">
        <v>2863</v>
      </c>
      <c r="B177" s="294" t="s">
        <v>2795</v>
      </c>
      <c r="C177" s="296"/>
      <c r="D177" s="296"/>
      <c r="E177" s="292" t="str">
        <f t="shared" si="13"/>
        <v/>
      </c>
      <c r="F177" s="293" t="str">
        <f t="shared" si="11"/>
        <v>否</v>
      </c>
      <c r="G177" s="277" t="str">
        <f t="shared" si="12"/>
        <v>项</v>
      </c>
    </row>
    <row r="178" s="270" customFormat="1" ht="38" customHeight="1" spans="1:7">
      <c r="A178" s="295" t="s">
        <v>2864</v>
      </c>
      <c r="B178" s="294" t="s">
        <v>2865</v>
      </c>
      <c r="C178" s="296"/>
      <c r="D178" s="296"/>
      <c r="E178" s="292" t="str">
        <f t="shared" si="13"/>
        <v/>
      </c>
      <c r="F178" s="293" t="str">
        <f t="shared" si="11"/>
        <v>否</v>
      </c>
      <c r="G178" s="277" t="str">
        <f t="shared" si="12"/>
        <v>项</v>
      </c>
    </row>
    <row r="179" ht="38" customHeight="1" spans="1:7">
      <c r="A179" s="289" t="s">
        <v>96</v>
      </c>
      <c r="B179" s="290" t="s">
        <v>2866</v>
      </c>
      <c r="C179" s="298">
        <f>SUM(C180)</f>
        <v>0</v>
      </c>
      <c r="D179" s="298">
        <f>SUM(D180)</f>
        <v>0</v>
      </c>
      <c r="E179" s="292" t="str">
        <f t="shared" si="13"/>
        <v/>
      </c>
      <c r="F179" s="293" t="str">
        <f t="shared" si="11"/>
        <v>是</v>
      </c>
      <c r="G179" s="277" t="str">
        <f t="shared" si="12"/>
        <v>类</v>
      </c>
    </row>
    <row r="180" ht="38" customHeight="1" spans="1:7">
      <c r="A180" s="295" t="s">
        <v>2867</v>
      </c>
      <c r="B180" s="294" t="s">
        <v>2868</v>
      </c>
      <c r="C180" s="296">
        <f>SUM(C181:C182)</f>
        <v>0</v>
      </c>
      <c r="D180" s="296">
        <f>SUM(D181:D182)</f>
        <v>0</v>
      </c>
      <c r="E180" s="292" t="str">
        <f t="shared" si="13"/>
        <v/>
      </c>
      <c r="F180" s="293" t="str">
        <f t="shared" si="11"/>
        <v>否</v>
      </c>
      <c r="G180" s="277" t="str">
        <f t="shared" si="12"/>
        <v>款</v>
      </c>
    </row>
    <row r="181" ht="38" customHeight="1" spans="1:7">
      <c r="A181" s="295" t="s">
        <v>2869</v>
      </c>
      <c r="B181" s="294" t="s">
        <v>2870</v>
      </c>
      <c r="C181" s="296"/>
      <c r="D181" s="296"/>
      <c r="E181" s="292" t="str">
        <f t="shared" si="13"/>
        <v/>
      </c>
      <c r="F181" s="293" t="str">
        <f t="shared" si="11"/>
        <v>否</v>
      </c>
      <c r="G181" s="277" t="str">
        <f t="shared" si="12"/>
        <v>项</v>
      </c>
    </row>
    <row r="182" s="270" customFormat="1" ht="38" customHeight="1" spans="1:7">
      <c r="A182" s="295" t="s">
        <v>2871</v>
      </c>
      <c r="B182" s="294" t="s">
        <v>2872</v>
      </c>
      <c r="C182" s="296"/>
      <c r="D182" s="296"/>
      <c r="E182" s="292" t="str">
        <f t="shared" si="13"/>
        <v/>
      </c>
      <c r="F182" s="293" t="str">
        <f t="shared" si="11"/>
        <v>否</v>
      </c>
      <c r="G182" s="277" t="str">
        <f t="shared" si="12"/>
        <v>项</v>
      </c>
    </row>
    <row r="183" s="270" customFormat="1" ht="38" customHeight="1" spans="1:7">
      <c r="A183" s="289" t="s">
        <v>118</v>
      </c>
      <c r="B183" s="290" t="s">
        <v>2873</v>
      </c>
      <c r="C183" s="298">
        <f>SUM(C184,C188,C197)</f>
        <v>21867</v>
      </c>
      <c r="D183" s="298">
        <f>SUM(D184,D188,D197)</f>
        <v>40825</v>
      </c>
      <c r="E183" s="292">
        <f t="shared" si="13"/>
        <v>0.867</v>
      </c>
      <c r="F183" s="293" t="str">
        <f t="shared" si="11"/>
        <v>是</v>
      </c>
      <c r="G183" s="277" t="str">
        <f t="shared" si="12"/>
        <v>类</v>
      </c>
    </row>
    <row r="184" ht="38" customHeight="1" spans="1:7">
      <c r="A184" s="295" t="s">
        <v>2874</v>
      </c>
      <c r="B184" s="294" t="s">
        <v>2875</v>
      </c>
      <c r="C184" s="296">
        <f>SUM(C185:C187)</f>
        <v>21500</v>
      </c>
      <c r="D184" s="296">
        <f>SUM(D185:D187)</f>
        <v>40000</v>
      </c>
      <c r="E184" s="292">
        <f t="shared" si="13"/>
        <v>0.86</v>
      </c>
      <c r="F184" s="293" t="str">
        <f t="shared" si="11"/>
        <v>是</v>
      </c>
      <c r="G184" s="277" t="str">
        <f t="shared" si="12"/>
        <v>款</v>
      </c>
    </row>
    <row r="185" ht="38" customHeight="1" spans="1:7">
      <c r="A185" s="295" t="s">
        <v>2876</v>
      </c>
      <c r="B185" s="294" t="s">
        <v>2877</v>
      </c>
      <c r="C185" s="296"/>
      <c r="D185" s="296"/>
      <c r="E185" s="292" t="str">
        <f t="shared" si="13"/>
        <v/>
      </c>
      <c r="F185" s="293" t="str">
        <f t="shared" si="11"/>
        <v>否</v>
      </c>
      <c r="G185" s="277" t="str">
        <f t="shared" si="12"/>
        <v>项</v>
      </c>
    </row>
    <row r="186" s="270" customFormat="1" ht="38" customHeight="1" spans="1:7">
      <c r="A186" s="295" t="s">
        <v>2878</v>
      </c>
      <c r="B186" s="294" t="s">
        <v>2879</v>
      </c>
      <c r="C186" s="302">
        <v>16500</v>
      </c>
      <c r="D186" s="302">
        <v>40000</v>
      </c>
      <c r="E186" s="292">
        <f t="shared" si="13"/>
        <v>1.424</v>
      </c>
      <c r="F186" s="293" t="str">
        <f t="shared" si="11"/>
        <v>是</v>
      </c>
      <c r="G186" s="277" t="str">
        <f t="shared" si="12"/>
        <v>项</v>
      </c>
    </row>
    <row r="187" s="270" customFormat="1" ht="38" customHeight="1" spans="1:7">
      <c r="A187" s="295" t="s">
        <v>2880</v>
      </c>
      <c r="B187" s="294" t="s">
        <v>2881</v>
      </c>
      <c r="C187" s="302">
        <v>5000</v>
      </c>
      <c r="D187" s="302"/>
      <c r="E187" s="292">
        <f t="shared" si="13"/>
        <v>-1</v>
      </c>
      <c r="F187" s="293" t="str">
        <f t="shared" si="11"/>
        <v>是</v>
      </c>
      <c r="G187" s="277" t="str">
        <f t="shared" si="12"/>
        <v>项</v>
      </c>
    </row>
    <row r="188" ht="38" customHeight="1" spans="1:7">
      <c r="A188" s="295" t="s">
        <v>2882</v>
      </c>
      <c r="B188" s="294" t="s">
        <v>2883</v>
      </c>
      <c r="C188" s="296">
        <f>SUM(C189:C196)</f>
        <v>2</v>
      </c>
      <c r="D188" s="296">
        <f>SUM(D189:D196)</f>
        <v>6</v>
      </c>
      <c r="E188" s="292">
        <f t="shared" si="13"/>
        <v>2</v>
      </c>
      <c r="F188" s="293" t="str">
        <f t="shared" si="11"/>
        <v>是</v>
      </c>
      <c r="G188" s="277" t="str">
        <f t="shared" si="12"/>
        <v>款</v>
      </c>
    </row>
    <row r="189" s="270" customFormat="1" ht="38" customHeight="1" spans="1:7">
      <c r="A189" s="295" t="s">
        <v>2884</v>
      </c>
      <c r="B189" s="294" t="s">
        <v>2885</v>
      </c>
      <c r="C189" s="296"/>
      <c r="D189" s="296"/>
      <c r="E189" s="292" t="str">
        <f t="shared" si="13"/>
        <v/>
      </c>
      <c r="F189" s="293" t="str">
        <f t="shared" si="11"/>
        <v>否</v>
      </c>
      <c r="G189" s="277" t="str">
        <f t="shared" si="12"/>
        <v>项</v>
      </c>
    </row>
    <row r="190" ht="38" customHeight="1" spans="1:7">
      <c r="A190" s="295" t="s">
        <v>2886</v>
      </c>
      <c r="B190" s="294" t="s">
        <v>2887</v>
      </c>
      <c r="C190" s="296"/>
      <c r="D190" s="296"/>
      <c r="E190" s="292" t="str">
        <f t="shared" si="13"/>
        <v/>
      </c>
      <c r="F190" s="293" t="str">
        <f t="shared" si="11"/>
        <v>否</v>
      </c>
      <c r="G190" s="277" t="str">
        <f t="shared" si="12"/>
        <v>项</v>
      </c>
    </row>
    <row r="191" ht="38" customHeight="1" spans="1:7">
      <c r="A191" s="295" t="s">
        <v>2888</v>
      </c>
      <c r="B191" s="294" t="s">
        <v>2889</v>
      </c>
      <c r="C191" s="302">
        <v>2</v>
      </c>
      <c r="D191" s="300">
        <v>5</v>
      </c>
      <c r="E191" s="292">
        <f t="shared" si="13"/>
        <v>1.5</v>
      </c>
      <c r="F191" s="293" t="str">
        <f t="shared" si="11"/>
        <v>是</v>
      </c>
      <c r="G191" s="277" t="str">
        <f t="shared" si="12"/>
        <v>项</v>
      </c>
    </row>
    <row r="192" ht="38" customHeight="1" spans="1:7">
      <c r="A192" s="295" t="s">
        <v>2890</v>
      </c>
      <c r="B192" s="294" t="s">
        <v>2891</v>
      </c>
      <c r="C192" s="296"/>
      <c r="D192" s="296"/>
      <c r="E192" s="292" t="str">
        <f t="shared" si="13"/>
        <v/>
      </c>
      <c r="F192" s="293" t="str">
        <f t="shared" si="11"/>
        <v>否</v>
      </c>
      <c r="G192" s="277" t="str">
        <f t="shared" si="12"/>
        <v>项</v>
      </c>
    </row>
    <row r="193" ht="38" customHeight="1" spans="1:7">
      <c r="A193" s="295" t="s">
        <v>2892</v>
      </c>
      <c r="B193" s="294" t="s">
        <v>2893</v>
      </c>
      <c r="C193" s="296"/>
      <c r="D193" s="296"/>
      <c r="E193" s="292" t="str">
        <f t="shared" si="13"/>
        <v/>
      </c>
      <c r="F193" s="293" t="str">
        <f t="shared" si="11"/>
        <v>否</v>
      </c>
      <c r="G193" s="277" t="str">
        <f t="shared" si="12"/>
        <v>项</v>
      </c>
    </row>
    <row r="194" ht="38" customHeight="1" spans="1:7">
      <c r="A194" s="295" t="s">
        <v>2894</v>
      </c>
      <c r="B194" s="294" t="s">
        <v>2895</v>
      </c>
      <c r="C194" s="296"/>
      <c r="D194" s="296"/>
      <c r="E194" s="292" t="str">
        <f t="shared" si="13"/>
        <v/>
      </c>
      <c r="F194" s="293" t="str">
        <f t="shared" si="11"/>
        <v>否</v>
      </c>
      <c r="G194" s="277" t="str">
        <f t="shared" si="12"/>
        <v>项</v>
      </c>
    </row>
    <row r="195" s="270" customFormat="1" ht="38" customHeight="1" spans="1:7">
      <c r="A195" s="295" t="s">
        <v>2896</v>
      </c>
      <c r="B195" s="294" t="s">
        <v>2897</v>
      </c>
      <c r="C195" s="296"/>
      <c r="D195" s="300">
        <v>1</v>
      </c>
      <c r="E195" s="292" t="str">
        <f t="shared" si="13"/>
        <v/>
      </c>
      <c r="F195" s="293" t="str">
        <f t="shared" si="11"/>
        <v>是</v>
      </c>
      <c r="G195" s="277" t="str">
        <f t="shared" si="12"/>
        <v>项</v>
      </c>
    </row>
    <row r="196" ht="38" customHeight="1" spans="1:7">
      <c r="A196" s="295" t="s">
        <v>2898</v>
      </c>
      <c r="B196" s="294" t="s">
        <v>2899</v>
      </c>
      <c r="C196" s="296"/>
      <c r="D196" s="296"/>
      <c r="E196" s="292" t="str">
        <f t="shared" si="13"/>
        <v/>
      </c>
      <c r="F196" s="293" t="str">
        <f t="shared" si="11"/>
        <v>否</v>
      </c>
      <c r="G196" s="277" t="str">
        <f t="shared" si="12"/>
        <v>项</v>
      </c>
    </row>
    <row r="197" ht="38" customHeight="1" spans="1:7">
      <c r="A197" s="295" t="s">
        <v>2900</v>
      </c>
      <c r="B197" s="294" t="s">
        <v>2901</v>
      </c>
      <c r="C197" s="296">
        <f>SUM(C198:C208)</f>
        <v>365</v>
      </c>
      <c r="D197" s="296">
        <f>SUM(D198:D208)</f>
        <v>819</v>
      </c>
      <c r="E197" s="292">
        <f t="shared" si="13"/>
        <v>1.244</v>
      </c>
      <c r="F197" s="293" t="str">
        <f t="shared" si="11"/>
        <v>是</v>
      </c>
      <c r="G197" s="277" t="str">
        <f t="shared" si="12"/>
        <v>款</v>
      </c>
    </row>
    <row r="198" ht="38" customHeight="1" spans="1:7">
      <c r="A198" s="304">
        <v>2296001</v>
      </c>
      <c r="B198" s="294" t="s">
        <v>2902</v>
      </c>
      <c r="C198" s="358"/>
      <c r="D198" s="299"/>
      <c r="E198" s="292" t="str">
        <f t="shared" si="13"/>
        <v/>
      </c>
      <c r="F198" s="293" t="str">
        <f t="shared" si="11"/>
        <v>否</v>
      </c>
      <c r="G198" s="277" t="str">
        <f t="shared" si="12"/>
        <v>项</v>
      </c>
    </row>
    <row r="199" s="270" customFormat="1" ht="38" customHeight="1" spans="1:7">
      <c r="A199" s="295" t="s">
        <v>2903</v>
      </c>
      <c r="B199" s="294" t="s">
        <v>2904</v>
      </c>
      <c r="C199" s="302">
        <v>75</v>
      </c>
      <c r="D199" s="300">
        <v>234</v>
      </c>
      <c r="E199" s="292">
        <f t="shared" si="13"/>
        <v>2.12</v>
      </c>
      <c r="F199" s="293" t="str">
        <f t="shared" si="11"/>
        <v>是</v>
      </c>
      <c r="G199" s="277" t="str">
        <f t="shared" si="12"/>
        <v>项</v>
      </c>
    </row>
    <row r="200" ht="38" customHeight="1" spans="1:7">
      <c r="A200" s="295" t="s">
        <v>2905</v>
      </c>
      <c r="B200" s="294" t="s">
        <v>2906</v>
      </c>
      <c r="C200" s="302">
        <v>27</v>
      </c>
      <c r="D200" s="300">
        <v>244</v>
      </c>
      <c r="E200" s="292">
        <f t="shared" si="13"/>
        <v>8.037</v>
      </c>
      <c r="F200" s="293" t="str">
        <f t="shared" si="11"/>
        <v>是</v>
      </c>
      <c r="G200" s="277" t="str">
        <f t="shared" si="12"/>
        <v>项</v>
      </c>
    </row>
    <row r="201" ht="38" customHeight="1" spans="1:7">
      <c r="A201" s="295" t="s">
        <v>2907</v>
      </c>
      <c r="B201" s="294" t="s">
        <v>2908</v>
      </c>
      <c r="C201" s="302">
        <v>2</v>
      </c>
      <c r="D201" s="300">
        <v>9</v>
      </c>
      <c r="E201" s="292">
        <f t="shared" si="13"/>
        <v>3.5</v>
      </c>
      <c r="F201" s="293" t="str">
        <f t="shared" ref="F201:F264" si="14">IF(LEN(A201)=3,"是",IF(B201&lt;&gt;"",IF(SUM(C201:D201)&lt;&gt;0,"是","否"),"是"))</f>
        <v>是</v>
      </c>
      <c r="G201" s="277" t="str">
        <f t="shared" ref="G201:G264" si="15">IF(LEN(A201)=3,"类",IF(LEN(A201)=5,"款","项"))</f>
        <v>项</v>
      </c>
    </row>
    <row r="202" ht="38" customHeight="1" spans="1:7">
      <c r="A202" s="295" t="s">
        <v>2909</v>
      </c>
      <c r="B202" s="294" t="s">
        <v>2910</v>
      </c>
      <c r="C202" s="306"/>
      <c r="D202" s="306"/>
      <c r="E202" s="292" t="str">
        <f t="shared" si="13"/>
        <v/>
      </c>
      <c r="F202" s="293" t="str">
        <f t="shared" si="14"/>
        <v>否</v>
      </c>
      <c r="G202" s="277" t="str">
        <f t="shared" si="15"/>
        <v>项</v>
      </c>
    </row>
    <row r="203" ht="38" customHeight="1" spans="1:7">
      <c r="A203" s="295" t="s">
        <v>2911</v>
      </c>
      <c r="B203" s="294" t="s">
        <v>2912</v>
      </c>
      <c r="C203" s="302">
        <v>85</v>
      </c>
      <c r="D203" s="300">
        <v>54</v>
      </c>
      <c r="E203" s="292">
        <f t="shared" si="13"/>
        <v>-0.365</v>
      </c>
      <c r="F203" s="293" t="str">
        <f t="shared" si="14"/>
        <v>是</v>
      </c>
      <c r="G203" s="277" t="str">
        <f t="shared" si="15"/>
        <v>项</v>
      </c>
    </row>
    <row r="204" s="270" customFormat="1" ht="38" customHeight="1" spans="1:7">
      <c r="A204" s="295" t="s">
        <v>2913</v>
      </c>
      <c r="B204" s="294" t="s">
        <v>2914</v>
      </c>
      <c r="C204" s="296"/>
      <c r="D204" s="296"/>
      <c r="E204" s="292" t="str">
        <f t="shared" si="13"/>
        <v/>
      </c>
      <c r="F204" s="293" t="str">
        <f t="shared" si="14"/>
        <v>否</v>
      </c>
      <c r="G204" s="277" t="str">
        <f t="shared" si="15"/>
        <v>项</v>
      </c>
    </row>
    <row r="205" s="270" customFormat="1" ht="38" customHeight="1" spans="1:7">
      <c r="A205" s="295" t="s">
        <v>2915</v>
      </c>
      <c r="B205" s="294" t="s">
        <v>2916</v>
      </c>
      <c r="C205" s="296"/>
      <c r="D205" s="296"/>
      <c r="E205" s="292" t="str">
        <f t="shared" si="13"/>
        <v/>
      </c>
      <c r="F205" s="293" t="str">
        <f t="shared" si="14"/>
        <v>否</v>
      </c>
      <c r="G205" s="277" t="str">
        <f t="shared" si="15"/>
        <v>项</v>
      </c>
    </row>
    <row r="206" s="270" customFormat="1" ht="38" customHeight="1" spans="1:7">
      <c r="A206" s="295" t="s">
        <v>2917</v>
      </c>
      <c r="B206" s="294" t="s">
        <v>2918</v>
      </c>
      <c r="C206" s="296"/>
      <c r="D206" s="296"/>
      <c r="E206" s="292" t="str">
        <f t="shared" si="13"/>
        <v/>
      </c>
      <c r="F206" s="293" t="str">
        <f t="shared" si="14"/>
        <v>否</v>
      </c>
      <c r="G206" s="277" t="str">
        <f t="shared" si="15"/>
        <v>项</v>
      </c>
    </row>
    <row r="207" ht="38" customHeight="1" spans="1:7">
      <c r="A207" s="295" t="s">
        <v>2919</v>
      </c>
      <c r="B207" s="294" t="s">
        <v>2920</v>
      </c>
      <c r="C207" s="296"/>
      <c r="D207" s="296"/>
      <c r="E207" s="292" t="str">
        <f t="shared" si="13"/>
        <v/>
      </c>
      <c r="F207" s="293" t="str">
        <f t="shared" si="14"/>
        <v>否</v>
      </c>
      <c r="G207" s="277" t="str">
        <f t="shared" si="15"/>
        <v>项</v>
      </c>
    </row>
    <row r="208" s="270" customFormat="1" ht="38" customHeight="1" spans="1:7">
      <c r="A208" s="295" t="s">
        <v>2921</v>
      </c>
      <c r="B208" s="294" t="s">
        <v>2922</v>
      </c>
      <c r="C208" s="302">
        <v>176</v>
      </c>
      <c r="D208" s="302">
        <v>278</v>
      </c>
      <c r="E208" s="292">
        <f t="shared" si="13"/>
        <v>0.58</v>
      </c>
      <c r="F208" s="293" t="str">
        <f t="shared" si="14"/>
        <v>是</v>
      </c>
      <c r="G208" s="277" t="str">
        <f t="shared" si="15"/>
        <v>项</v>
      </c>
    </row>
    <row r="209" s="270" customFormat="1" ht="38" customHeight="1" spans="1:7">
      <c r="A209" s="289" t="s">
        <v>114</v>
      </c>
      <c r="B209" s="290" t="s">
        <v>2923</v>
      </c>
      <c r="C209" s="298">
        <f>SUM(C210:C225)</f>
        <v>4229</v>
      </c>
      <c r="D209" s="298">
        <f>SUM(D210:D225)</f>
        <v>6150</v>
      </c>
      <c r="E209" s="292">
        <f t="shared" si="13"/>
        <v>0.454</v>
      </c>
      <c r="F209" s="293" t="str">
        <f t="shared" si="14"/>
        <v>是</v>
      </c>
      <c r="G209" s="277" t="str">
        <f t="shared" si="15"/>
        <v>类</v>
      </c>
    </row>
    <row r="210" s="270" customFormat="1" ht="38" customHeight="1" spans="1:7">
      <c r="A210" s="295" t="s">
        <v>2924</v>
      </c>
      <c r="B210" s="294" t="s">
        <v>2925</v>
      </c>
      <c r="C210" s="296"/>
      <c r="D210" s="296"/>
      <c r="E210" s="292" t="str">
        <f t="shared" si="13"/>
        <v/>
      </c>
      <c r="F210" s="293" t="str">
        <f t="shared" si="14"/>
        <v>否</v>
      </c>
      <c r="G210" s="277" t="str">
        <f t="shared" si="15"/>
        <v>项</v>
      </c>
    </row>
    <row r="211" s="270" customFormat="1" ht="38" customHeight="1" spans="1:7">
      <c r="A211" s="295" t="s">
        <v>2926</v>
      </c>
      <c r="B211" s="294" t="s">
        <v>2927</v>
      </c>
      <c r="C211" s="296"/>
      <c r="D211" s="296"/>
      <c r="E211" s="292" t="str">
        <f t="shared" si="13"/>
        <v/>
      </c>
      <c r="F211" s="293" t="str">
        <f t="shared" si="14"/>
        <v>否</v>
      </c>
      <c r="G211" s="277" t="str">
        <f t="shared" si="15"/>
        <v>项</v>
      </c>
    </row>
    <row r="212" s="270" customFormat="1" ht="38" customHeight="1" spans="1:7">
      <c r="A212" s="295" t="s">
        <v>2928</v>
      </c>
      <c r="B212" s="294" t="s">
        <v>2929</v>
      </c>
      <c r="C212" s="296"/>
      <c r="D212" s="296"/>
      <c r="E212" s="292" t="str">
        <f t="shared" si="13"/>
        <v/>
      </c>
      <c r="F212" s="293" t="str">
        <f t="shared" si="14"/>
        <v>否</v>
      </c>
      <c r="G212" s="277" t="str">
        <f t="shared" si="15"/>
        <v>项</v>
      </c>
    </row>
    <row r="213" s="270" customFormat="1" ht="38" customHeight="1" spans="1:7">
      <c r="A213" s="295" t="s">
        <v>2930</v>
      </c>
      <c r="B213" s="294" t="s">
        <v>2931</v>
      </c>
      <c r="C213" s="302">
        <v>543</v>
      </c>
      <c r="D213" s="302">
        <v>1750</v>
      </c>
      <c r="E213" s="292">
        <f t="shared" ref="E213:E274" si="16">IF(C213&gt;0,D213/C213-1,IF(C213&lt;0,-(D213/C213-1),""))</f>
        <v>2.223</v>
      </c>
      <c r="F213" s="293" t="str">
        <f t="shared" si="14"/>
        <v>是</v>
      </c>
      <c r="G213" s="277" t="str">
        <f t="shared" si="15"/>
        <v>项</v>
      </c>
    </row>
    <row r="214" s="270" customFormat="1" ht="38" customHeight="1" spans="1:7">
      <c r="A214" s="295" t="s">
        <v>2932</v>
      </c>
      <c r="B214" s="294" t="s">
        <v>2933</v>
      </c>
      <c r="C214" s="296"/>
      <c r="D214" s="296"/>
      <c r="E214" s="292" t="str">
        <f t="shared" si="16"/>
        <v/>
      </c>
      <c r="F214" s="293" t="str">
        <f t="shared" si="14"/>
        <v>否</v>
      </c>
      <c r="G214" s="277" t="str">
        <f t="shared" si="15"/>
        <v>项</v>
      </c>
    </row>
    <row r="215" ht="38" customHeight="1" spans="1:7">
      <c r="A215" s="295" t="s">
        <v>2934</v>
      </c>
      <c r="B215" s="294" t="s">
        <v>2935</v>
      </c>
      <c r="C215" s="296"/>
      <c r="D215" s="296"/>
      <c r="E215" s="292" t="str">
        <f t="shared" si="16"/>
        <v/>
      </c>
      <c r="F215" s="293" t="str">
        <f t="shared" si="14"/>
        <v>否</v>
      </c>
      <c r="G215" s="277" t="str">
        <f t="shared" si="15"/>
        <v>项</v>
      </c>
    </row>
    <row r="216" ht="38" customHeight="1" spans="1:7">
      <c r="A216" s="295" t="s">
        <v>2936</v>
      </c>
      <c r="B216" s="294" t="s">
        <v>2937</v>
      </c>
      <c r="C216" s="296"/>
      <c r="D216" s="296"/>
      <c r="E216" s="292" t="str">
        <f t="shared" si="16"/>
        <v/>
      </c>
      <c r="F216" s="293" t="str">
        <f t="shared" si="14"/>
        <v>否</v>
      </c>
      <c r="G216" s="277" t="str">
        <f t="shared" si="15"/>
        <v>项</v>
      </c>
    </row>
    <row r="217" ht="38" customHeight="1" spans="1:7">
      <c r="A217" s="295" t="s">
        <v>2938</v>
      </c>
      <c r="B217" s="294" t="s">
        <v>2939</v>
      </c>
      <c r="C217" s="296"/>
      <c r="D217" s="296"/>
      <c r="E217" s="292" t="str">
        <f t="shared" si="16"/>
        <v/>
      </c>
      <c r="F217" s="293" t="str">
        <f t="shared" si="14"/>
        <v>否</v>
      </c>
      <c r="G217" s="277" t="str">
        <f t="shared" si="15"/>
        <v>项</v>
      </c>
    </row>
    <row r="218" ht="38" customHeight="1" spans="1:7">
      <c r="A218" s="295" t="s">
        <v>2940</v>
      </c>
      <c r="B218" s="294" t="s">
        <v>2941</v>
      </c>
      <c r="C218" s="296"/>
      <c r="D218" s="296"/>
      <c r="E218" s="292" t="str">
        <f t="shared" si="16"/>
        <v/>
      </c>
      <c r="F218" s="293" t="str">
        <f t="shared" si="14"/>
        <v>否</v>
      </c>
      <c r="G218" s="277" t="str">
        <f t="shared" si="15"/>
        <v>项</v>
      </c>
    </row>
    <row r="219" ht="38" customHeight="1" spans="1:7">
      <c r="A219" s="295" t="s">
        <v>2942</v>
      </c>
      <c r="B219" s="294" t="s">
        <v>2943</v>
      </c>
      <c r="C219" s="296"/>
      <c r="D219" s="296"/>
      <c r="E219" s="292" t="str">
        <f t="shared" si="16"/>
        <v/>
      </c>
      <c r="F219" s="293" t="str">
        <f t="shared" si="14"/>
        <v>否</v>
      </c>
      <c r="G219" s="277" t="str">
        <f t="shared" si="15"/>
        <v>项</v>
      </c>
    </row>
    <row r="220" ht="38" customHeight="1" spans="1:7">
      <c r="A220" s="295" t="s">
        <v>2944</v>
      </c>
      <c r="B220" s="294" t="s">
        <v>2945</v>
      </c>
      <c r="C220" s="296"/>
      <c r="D220" s="296"/>
      <c r="E220" s="292" t="str">
        <f t="shared" si="16"/>
        <v/>
      </c>
      <c r="F220" s="293" t="str">
        <f t="shared" si="14"/>
        <v>否</v>
      </c>
      <c r="G220" s="277" t="str">
        <f t="shared" si="15"/>
        <v>项</v>
      </c>
    </row>
    <row r="221" ht="38" customHeight="1" spans="1:7">
      <c r="A221" s="295" t="s">
        <v>2946</v>
      </c>
      <c r="B221" s="294" t="s">
        <v>2947</v>
      </c>
      <c r="C221" s="296"/>
      <c r="D221" s="296"/>
      <c r="E221" s="292" t="str">
        <f t="shared" si="16"/>
        <v/>
      </c>
      <c r="F221" s="293" t="str">
        <f t="shared" si="14"/>
        <v>否</v>
      </c>
      <c r="G221" s="277" t="str">
        <f t="shared" si="15"/>
        <v>项</v>
      </c>
    </row>
    <row r="222" s="270" customFormat="1" ht="38" customHeight="1" spans="1:7">
      <c r="A222" s="295" t="s">
        <v>2948</v>
      </c>
      <c r="B222" s="294" t="s">
        <v>2949</v>
      </c>
      <c r="C222" s="296"/>
      <c r="D222" s="296"/>
      <c r="E222" s="292" t="str">
        <f t="shared" si="16"/>
        <v/>
      </c>
      <c r="F222" s="293" t="str">
        <f t="shared" si="14"/>
        <v>否</v>
      </c>
      <c r="G222" s="277" t="str">
        <f t="shared" si="15"/>
        <v>项</v>
      </c>
    </row>
    <row r="223" s="270" customFormat="1" ht="38" customHeight="1" spans="1:7">
      <c r="A223" s="295" t="s">
        <v>2950</v>
      </c>
      <c r="B223" s="294" t="s">
        <v>2951</v>
      </c>
      <c r="C223" s="296"/>
      <c r="D223" s="296"/>
      <c r="E223" s="292" t="str">
        <f t="shared" si="16"/>
        <v/>
      </c>
      <c r="F223" s="293" t="str">
        <f t="shared" si="14"/>
        <v>否</v>
      </c>
      <c r="G223" s="277" t="str">
        <f t="shared" si="15"/>
        <v>项</v>
      </c>
    </row>
    <row r="224" s="270" customFormat="1" ht="38" customHeight="1" spans="1:7">
      <c r="A224" s="295" t="s">
        <v>2952</v>
      </c>
      <c r="B224" s="294" t="s">
        <v>2953</v>
      </c>
      <c r="C224" s="302">
        <v>3686</v>
      </c>
      <c r="D224" s="302">
        <v>4400</v>
      </c>
      <c r="E224" s="292">
        <f t="shared" si="16"/>
        <v>0.194</v>
      </c>
      <c r="F224" s="293" t="str">
        <f t="shared" si="14"/>
        <v>是</v>
      </c>
      <c r="G224" s="277" t="str">
        <f t="shared" si="15"/>
        <v>项</v>
      </c>
    </row>
    <row r="225" ht="38" customHeight="1" spans="1:7">
      <c r="A225" s="295" t="s">
        <v>2954</v>
      </c>
      <c r="B225" s="294" t="s">
        <v>2955</v>
      </c>
      <c r="C225" s="296"/>
      <c r="D225" s="296"/>
      <c r="E225" s="292" t="str">
        <f t="shared" si="16"/>
        <v/>
      </c>
      <c r="F225" s="293" t="str">
        <f t="shared" si="14"/>
        <v>否</v>
      </c>
      <c r="G225" s="277" t="str">
        <f t="shared" si="15"/>
        <v>项</v>
      </c>
    </row>
    <row r="226" s="270" customFormat="1" ht="38" customHeight="1" spans="1:7">
      <c r="A226" s="289" t="s">
        <v>116</v>
      </c>
      <c r="B226" s="290" t="s">
        <v>2956</v>
      </c>
      <c r="C226" s="298">
        <f>SUM(C227)</f>
        <v>65</v>
      </c>
      <c r="D226" s="298">
        <f>SUM(D227)</f>
        <v>200</v>
      </c>
      <c r="E226" s="292">
        <f t="shared" si="16"/>
        <v>2.077</v>
      </c>
      <c r="F226" s="293" t="str">
        <f t="shared" si="14"/>
        <v>是</v>
      </c>
      <c r="G226" s="277" t="str">
        <f t="shared" si="15"/>
        <v>类</v>
      </c>
    </row>
    <row r="227" s="270" customFormat="1" ht="38" customHeight="1" spans="1:7">
      <c r="A227" s="304">
        <v>23304</v>
      </c>
      <c r="B227" s="294" t="s">
        <v>2957</v>
      </c>
      <c r="C227" s="296">
        <f>SUM(C228:C243)</f>
        <v>65</v>
      </c>
      <c r="D227" s="296">
        <f>SUM(D228:D243)</f>
        <v>200</v>
      </c>
      <c r="E227" s="292">
        <f t="shared" si="16"/>
        <v>2.077</v>
      </c>
      <c r="F227" s="293" t="str">
        <f t="shared" si="14"/>
        <v>是</v>
      </c>
      <c r="G227" s="277" t="str">
        <f t="shared" si="15"/>
        <v>款</v>
      </c>
    </row>
    <row r="228" ht="38" customHeight="1" spans="1:7">
      <c r="A228" s="295" t="s">
        <v>2958</v>
      </c>
      <c r="B228" s="294" t="s">
        <v>2959</v>
      </c>
      <c r="C228" s="296"/>
      <c r="D228" s="296"/>
      <c r="E228" s="292" t="str">
        <f t="shared" si="16"/>
        <v/>
      </c>
      <c r="F228" s="293" t="str">
        <f t="shared" si="14"/>
        <v>否</v>
      </c>
      <c r="G228" s="277" t="str">
        <f t="shared" si="15"/>
        <v>项</v>
      </c>
    </row>
    <row r="229" s="270" customFormat="1" ht="38" customHeight="1" spans="1:7">
      <c r="A229" s="295" t="s">
        <v>2960</v>
      </c>
      <c r="B229" s="294" t="s">
        <v>2961</v>
      </c>
      <c r="C229" s="296"/>
      <c r="D229" s="296"/>
      <c r="E229" s="292" t="str">
        <f t="shared" si="16"/>
        <v/>
      </c>
      <c r="F229" s="293" t="str">
        <f t="shared" si="14"/>
        <v>否</v>
      </c>
      <c r="G229" s="277" t="str">
        <f t="shared" si="15"/>
        <v>项</v>
      </c>
    </row>
    <row r="230" ht="38" customHeight="1" spans="1:7">
      <c r="A230" s="295" t="s">
        <v>2962</v>
      </c>
      <c r="B230" s="294" t="s">
        <v>2963</v>
      </c>
      <c r="C230" s="296"/>
      <c r="D230" s="296"/>
      <c r="E230" s="292" t="str">
        <f t="shared" si="16"/>
        <v/>
      </c>
      <c r="F230" s="293" t="str">
        <f t="shared" si="14"/>
        <v>否</v>
      </c>
      <c r="G230" s="277" t="str">
        <f t="shared" si="15"/>
        <v>项</v>
      </c>
    </row>
    <row r="231" s="270" customFormat="1" ht="38" customHeight="1" spans="1:7">
      <c r="A231" s="295" t="s">
        <v>2964</v>
      </c>
      <c r="B231" s="294" t="s">
        <v>2965</v>
      </c>
      <c r="C231" s="302">
        <v>3</v>
      </c>
      <c r="D231" s="302">
        <v>50</v>
      </c>
      <c r="E231" s="292">
        <f t="shared" si="16"/>
        <v>15.667</v>
      </c>
      <c r="F231" s="293" t="str">
        <f t="shared" si="14"/>
        <v>是</v>
      </c>
      <c r="G231" s="277" t="str">
        <f t="shared" si="15"/>
        <v>项</v>
      </c>
    </row>
    <row r="232" s="270" customFormat="1" ht="38" customHeight="1" spans="1:7">
      <c r="A232" s="295" t="s">
        <v>2966</v>
      </c>
      <c r="B232" s="294" t="s">
        <v>2967</v>
      </c>
      <c r="C232" s="296"/>
      <c r="D232" s="296"/>
      <c r="E232" s="292" t="str">
        <f t="shared" si="16"/>
        <v/>
      </c>
      <c r="F232" s="293" t="str">
        <f t="shared" si="14"/>
        <v>否</v>
      </c>
      <c r="G232" s="277" t="str">
        <f t="shared" si="15"/>
        <v>项</v>
      </c>
    </row>
    <row r="233" ht="38" customHeight="1" spans="1:7">
      <c r="A233" s="295" t="s">
        <v>2968</v>
      </c>
      <c r="B233" s="294" t="s">
        <v>2969</v>
      </c>
      <c r="C233" s="296"/>
      <c r="D233" s="296"/>
      <c r="E233" s="292" t="str">
        <f t="shared" si="16"/>
        <v/>
      </c>
      <c r="F233" s="293" t="str">
        <f t="shared" si="14"/>
        <v>否</v>
      </c>
      <c r="G233" s="277" t="str">
        <f t="shared" si="15"/>
        <v>项</v>
      </c>
    </row>
    <row r="234" ht="38" customHeight="1" spans="1:7">
      <c r="A234" s="295" t="s">
        <v>2970</v>
      </c>
      <c r="B234" s="294" t="s">
        <v>2971</v>
      </c>
      <c r="C234" s="296"/>
      <c r="D234" s="296"/>
      <c r="E234" s="292" t="str">
        <f t="shared" si="16"/>
        <v/>
      </c>
      <c r="F234" s="293" t="str">
        <f t="shared" si="14"/>
        <v>否</v>
      </c>
      <c r="G234" s="277" t="str">
        <f t="shared" si="15"/>
        <v>项</v>
      </c>
    </row>
    <row r="235" ht="38" customHeight="1" spans="1:7">
      <c r="A235" s="295" t="s">
        <v>2972</v>
      </c>
      <c r="B235" s="294" t="s">
        <v>2973</v>
      </c>
      <c r="C235" s="296"/>
      <c r="D235" s="296"/>
      <c r="E235" s="292" t="str">
        <f t="shared" si="16"/>
        <v/>
      </c>
      <c r="F235" s="293" t="str">
        <f t="shared" si="14"/>
        <v>否</v>
      </c>
      <c r="G235" s="277" t="str">
        <f t="shared" si="15"/>
        <v>项</v>
      </c>
    </row>
    <row r="236" ht="38" customHeight="1" spans="1:7">
      <c r="A236" s="295" t="s">
        <v>2974</v>
      </c>
      <c r="B236" s="294" t="s">
        <v>2975</v>
      </c>
      <c r="C236" s="296"/>
      <c r="D236" s="296"/>
      <c r="E236" s="292" t="str">
        <f t="shared" si="16"/>
        <v/>
      </c>
      <c r="F236" s="293" t="str">
        <f t="shared" si="14"/>
        <v>否</v>
      </c>
      <c r="G236" s="277" t="str">
        <f t="shared" si="15"/>
        <v>项</v>
      </c>
    </row>
    <row r="237" ht="38" customHeight="1" spans="1:7">
      <c r="A237" s="295" t="s">
        <v>2976</v>
      </c>
      <c r="B237" s="294" t="s">
        <v>2977</v>
      </c>
      <c r="C237" s="296"/>
      <c r="D237" s="296"/>
      <c r="E237" s="292" t="str">
        <f t="shared" si="16"/>
        <v/>
      </c>
      <c r="F237" s="293" t="str">
        <f t="shared" si="14"/>
        <v>否</v>
      </c>
      <c r="G237" s="277" t="str">
        <f t="shared" si="15"/>
        <v>项</v>
      </c>
    </row>
    <row r="238" ht="38" customHeight="1" spans="1:7">
      <c r="A238" s="295" t="s">
        <v>2978</v>
      </c>
      <c r="B238" s="294" t="s">
        <v>2979</v>
      </c>
      <c r="C238" s="296"/>
      <c r="D238" s="296"/>
      <c r="E238" s="292" t="str">
        <f t="shared" si="16"/>
        <v/>
      </c>
      <c r="F238" s="293" t="str">
        <f t="shared" si="14"/>
        <v>否</v>
      </c>
      <c r="G238" s="277" t="str">
        <f t="shared" si="15"/>
        <v>项</v>
      </c>
    </row>
    <row r="239" ht="38" customHeight="1" spans="1:7">
      <c r="A239" s="295" t="s">
        <v>2980</v>
      </c>
      <c r="B239" s="294" t="s">
        <v>2981</v>
      </c>
      <c r="C239" s="296"/>
      <c r="D239" s="296"/>
      <c r="E239" s="292" t="str">
        <f t="shared" si="16"/>
        <v/>
      </c>
      <c r="F239" s="293" t="str">
        <f t="shared" si="14"/>
        <v>否</v>
      </c>
      <c r="G239" s="277" t="str">
        <f t="shared" si="15"/>
        <v>项</v>
      </c>
    </row>
    <row r="240" ht="38" customHeight="1" spans="1:7">
      <c r="A240" s="295" t="s">
        <v>2982</v>
      </c>
      <c r="B240" s="294" t="s">
        <v>2983</v>
      </c>
      <c r="C240" s="296"/>
      <c r="D240" s="296"/>
      <c r="E240" s="292" t="str">
        <f t="shared" si="16"/>
        <v/>
      </c>
      <c r="F240" s="293" t="str">
        <f t="shared" si="14"/>
        <v>否</v>
      </c>
      <c r="G240" s="277" t="str">
        <f t="shared" si="15"/>
        <v>项</v>
      </c>
    </row>
    <row r="241" s="270" customFormat="1" ht="38" customHeight="1" spans="1:7">
      <c r="A241" s="295" t="s">
        <v>2984</v>
      </c>
      <c r="B241" s="294" t="s">
        <v>2985</v>
      </c>
      <c r="C241" s="296"/>
      <c r="D241" s="296"/>
      <c r="E241" s="292" t="str">
        <f t="shared" si="16"/>
        <v/>
      </c>
      <c r="F241" s="293" t="str">
        <f t="shared" si="14"/>
        <v>否</v>
      </c>
      <c r="G241" s="277" t="str">
        <f t="shared" si="15"/>
        <v>项</v>
      </c>
    </row>
    <row r="242" ht="38" customHeight="1" spans="1:7">
      <c r="A242" s="295" t="s">
        <v>2986</v>
      </c>
      <c r="B242" s="294" t="s">
        <v>2987</v>
      </c>
      <c r="C242" s="302">
        <v>17</v>
      </c>
      <c r="D242" s="302">
        <v>100</v>
      </c>
      <c r="E242" s="292">
        <f t="shared" si="16"/>
        <v>4.882</v>
      </c>
      <c r="F242" s="293" t="str">
        <f t="shared" si="14"/>
        <v>是</v>
      </c>
      <c r="G242" s="277" t="str">
        <f t="shared" si="15"/>
        <v>项</v>
      </c>
    </row>
    <row r="243" ht="38" customHeight="1" spans="1:7">
      <c r="A243" s="295" t="s">
        <v>2988</v>
      </c>
      <c r="B243" s="294" t="s">
        <v>2989</v>
      </c>
      <c r="C243" s="302">
        <v>45</v>
      </c>
      <c r="D243" s="302">
        <v>50</v>
      </c>
      <c r="E243" s="292">
        <f t="shared" si="16"/>
        <v>0.111</v>
      </c>
      <c r="F243" s="293" t="str">
        <f t="shared" si="14"/>
        <v>是</v>
      </c>
      <c r="G243" s="277" t="str">
        <f t="shared" si="15"/>
        <v>项</v>
      </c>
    </row>
    <row r="244" ht="38" customHeight="1" spans="1:7">
      <c r="A244" s="303" t="s">
        <v>2990</v>
      </c>
      <c r="B244" s="290" t="s">
        <v>2991</v>
      </c>
      <c r="C244" s="298">
        <f>SUM(C245,C258)</f>
        <v>0</v>
      </c>
      <c r="D244" s="298">
        <f>SUM(D245,D258)</f>
        <v>0</v>
      </c>
      <c r="E244" s="292" t="str">
        <f t="shared" si="16"/>
        <v/>
      </c>
      <c r="F244" s="293" t="str">
        <f t="shared" si="14"/>
        <v>是</v>
      </c>
      <c r="G244" s="277" t="str">
        <f t="shared" si="15"/>
        <v>类</v>
      </c>
    </row>
    <row r="245" ht="38" customHeight="1" spans="1:7">
      <c r="A245" s="304" t="s">
        <v>2992</v>
      </c>
      <c r="B245" s="294" t="s">
        <v>2993</v>
      </c>
      <c r="C245" s="296">
        <f>SUM(C246:C257)</f>
        <v>0</v>
      </c>
      <c r="D245" s="296">
        <f>SUM(D246:D257)</f>
        <v>0</v>
      </c>
      <c r="E245" s="292" t="str">
        <f t="shared" si="16"/>
        <v/>
      </c>
      <c r="F245" s="293" t="str">
        <f t="shared" si="14"/>
        <v>否</v>
      </c>
      <c r="G245" s="277" t="str">
        <f t="shared" si="15"/>
        <v>款</v>
      </c>
    </row>
    <row r="246" ht="38" customHeight="1" spans="1:7">
      <c r="A246" s="304" t="s">
        <v>2994</v>
      </c>
      <c r="B246" s="294" t="s">
        <v>2995</v>
      </c>
      <c r="C246" s="296"/>
      <c r="D246" s="296"/>
      <c r="E246" s="292" t="str">
        <f t="shared" si="16"/>
        <v/>
      </c>
      <c r="F246" s="293" t="str">
        <f t="shared" si="14"/>
        <v>否</v>
      </c>
      <c r="G246" s="277" t="str">
        <f t="shared" si="15"/>
        <v>项</v>
      </c>
    </row>
    <row r="247" ht="38" customHeight="1" spans="1:7">
      <c r="A247" s="304" t="s">
        <v>2996</v>
      </c>
      <c r="B247" s="294" t="s">
        <v>2997</v>
      </c>
      <c r="C247" s="296"/>
      <c r="D247" s="296"/>
      <c r="E247" s="292" t="str">
        <f t="shared" si="16"/>
        <v/>
      </c>
      <c r="F247" s="293" t="str">
        <f t="shared" si="14"/>
        <v>否</v>
      </c>
      <c r="G247" s="277" t="str">
        <f t="shared" si="15"/>
        <v>项</v>
      </c>
    </row>
    <row r="248" ht="38" customHeight="1" spans="1:7">
      <c r="A248" s="304" t="s">
        <v>2998</v>
      </c>
      <c r="B248" s="294" t="s">
        <v>2999</v>
      </c>
      <c r="C248" s="296"/>
      <c r="D248" s="296"/>
      <c r="E248" s="292" t="str">
        <f t="shared" si="16"/>
        <v/>
      </c>
      <c r="F248" s="293" t="str">
        <f t="shared" si="14"/>
        <v>否</v>
      </c>
      <c r="G248" s="277" t="str">
        <f t="shared" si="15"/>
        <v>项</v>
      </c>
    </row>
    <row r="249" ht="38" customHeight="1" spans="1:7">
      <c r="A249" s="304" t="s">
        <v>3000</v>
      </c>
      <c r="B249" s="294" t="s">
        <v>3001</v>
      </c>
      <c r="C249" s="296"/>
      <c r="D249" s="296"/>
      <c r="E249" s="292" t="str">
        <f t="shared" si="16"/>
        <v/>
      </c>
      <c r="F249" s="293" t="str">
        <f t="shared" si="14"/>
        <v>否</v>
      </c>
      <c r="G249" s="277" t="str">
        <f t="shared" si="15"/>
        <v>项</v>
      </c>
    </row>
    <row r="250" ht="38" customHeight="1" spans="1:7">
      <c r="A250" s="304" t="s">
        <v>3002</v>
      </c>
      <c r="B250" s="294" t="s">
        <v>3003</v>
      </c>
      <c r="C250" s="296"/>
      <c r="D250" s="296"/>
      <c r="E250" s="292" t="str">
        <f t="shared" si="16"/>
        <v/>
      </c>
      <c r="F250" s="293" t="str">
        <f t="shared" si="14"/>
        <v>否</v>
      </c>
      <c r="G250" s="277" t="str">
        <f t="shared" si="15"/>
        <v>项</v>
      </c>
    </row>
    <row r="251" ht="38" customHeight="1" spans="1:7">
      <c r="A251" s="304" t="s">
        <v>3004</v>
      </c>
      <c r="B251" s="294" t="s">
        <v>3005</v>
      </c>
      <c r="C251" s="296"/>
      <c r="D251" s="296"/>
      <c r="E251" s="292" t="str">
        <f t="shared" si="16"/>
        <v/>
      </c>
      <c r="F251" s="293" t="str">
        <f t="shared" si="14"/>
        <v>否</v>
      </c>
      <c r="G251" s="277" t="str">
        <f t="shared" si="15"/>
        <v>项</v>
      </c>
    </row>
    <row r="252" ht="38" customHeight="1" spans="1:7">
      <c r="A252" s="304" t="s">
        <v>3006</v>
      </c>
      <c r="B252" s="294" t="s">
        <v>3007</v>
      </c>
      <c r="C252" s="296"/>
      <c r="D252" s="296"/>
      <c r="E252" s="292" t="str">
        <f t="shared" si="16"/>
        <v/>
      </c>
      <c r="F252" s="293" t="str">
        <f t="shared" si="14"/>
        <v>否</v>
      </c>
      <c r="G252" s="277" t="str">
        <f t="shared" si="15"/>
        <v>项</v>
      </c>
    </row>
    <row r="253" ht="38" customHeight="1" spans="1:7">
      <c r="A253" s="304" t="s">
        <v>3008</v>
      </c>
      <c r="B253" s="294" t="s">
        <v>3009</v>
      </c>
      <c r="C253" s="296"/>
      <c r="D253" s="296"/>
      <c r="E253" s="292" t="str">
        <f t="shared" si="16"/>
        <v/>
      </c>
      <c r="F253" s="293" t="str">
        <f t="shared" si="14"/>
        <v>否</v>
      </c>
      <c r="G253" s="277" t="str">
        <f t="shared" si="15"/>
        <v>项</v>
      </c>
    </row>
    <row r="254" ht="38" customHeight="1" spans="1:7">
      <c r="A254" s="304" t="s">
        <v>3010</v>
      </c>
      <c r="B254" s="294" t="s">
        <v>3011</v>
      </c>
      <c r="C254" s="296"/>
      <c r="D254" s="296"/>
      <c r="E254" s="292" t="str">
        <f t="shared" si="16"/>
        <v/>
      </c>
      <c r="F254" s="293" t="str">
        <f t="shared" si="14"/>
        <v>否</v>
      </c>
      <c r="G254" s="277" t="str">
        <f t="shared" si="15"/>
        <v>项</v>
      </c>
    </row>
    <row r="255" ht="38" customHeight="1" spans="1:7">
      <c r="A255" s="304" t="s">
        <v>3012</v>
      </c>
      <c r="B255" s="294" t="s">
        <v>3013</v>
      </c>
      <c r="C255" s="296"/>
      <c r="D255" s="296"/>
      <c r="E255" s="292" t="str">
        <f t="shared" si="16"/>
        <v/>
      </c>
      <c r="F255" s="293" t="str">
        <f t="shared" si="14"/>
        <v>否</v>
      </c>
      <c r="G255" s="277" t="str">
        <f t="shared" si="15"/>
        <v>项</v>
      </c>
    </row>
    <row r="256" ht="38" customHeight="1" spans="1:7">
      <c r="A256" s="304" t="s">
        <v>3014</v>
      </c>
      <c r="B256" s="294" t="s">
        <v>3015</v>
      </c>
      <c r="C256" s="296"/>
      <c r="D256" s="296"/>
      <c r="E256" s="292" t="str">
        <f t="shared" si="16"/>
        <v/>
      </c>
      <c r="F256" s="293" t="str">
        <f t="shared" si="14"/>
        <v>否</v>
      </c>
      <c r="G256" s="277" t="str">
        <f t="shared" si="15"/>
        <v>项</v>
      </c>
    </row>
    <row r="257" ht="38" customHeight="1" spans="1:7">
      <c r="A257" s="304" t="s">
        <v>3016</v>
      </c>
      <c r="B257" s="294" t="s">
        <v>3017</v>
      </c>
      <c r="C257" s="296"/>
      <c r="D257" s="296"/>
      <c r="E257" s="292" t="str">
        <f t="shared" si="16"/>
        <v/>
      </c>
      <c r="F257" s="293" t="str">
        <f t="shared" si="14"/>
        <v>否</v>
      </c>
      <c r="G257" s="277" t="str">
        <f t="shared" si="15"/>
        <v>项</v>
      </c>
    </row>
    <row r="258" ht="38" customHeight="1" spans="1:7">
      <c r="A258" s="304" t="s">
        <v>3018</v>
      </c>
      <c r="B258" s="294" t="s">
        <v>3019</v>
      </c>
      <c r="C258" s="296">
        <f>SUM(C259:C264)</f>
        <v>0</v>
      </c>
      <c r="D258" s="296">
        <f>SUM(D259:D264)</f>
        <v>0</v>
      </c>
      <c r="E258" s="292" t="str">
        <f t="shared" si="16"/>
        <v/>
      </c>
      <c r="F258" s="293" t="str">
        <f t="shared" si="14"/>
        <v>否</v>
      </c>
      <c r="G258" s="277" t="str">
        <f t="shared" si="15"/>
        <v>款</v>
      </c>
    </row>
    <row r="259" ht="38" customHeight="1" spans="1:7">
      <c r="A259" s="304" t="s">
        <v>3020</v>
      </c>
      <c r="B259" s="294" t="s">
        <v>3021</v>
      </c>
      <c r="C259" s="296"/>
      <c r="D259" s="296"/>
      <c r="E259" s="292" t="str">
        <f t="shared" si="16"/>
        <v/>
      </c>
      <c r="F259" s="293" t="str">
        <f t="shared" si="14"/>
        <v>否</v>
      </c>
      <c r="G259" s="277" t="str">
        <f t="shared" si="15"/>
        <v>项</v>
      </c>
    </row>
    <row r="260" ht="38" customHeight="1" spans="1:7">
      <c r="A260" s="304" t="s">
        <v>3022</v>
      </c>
      <c r="B260" s="294" t="s">
        <v>3023</v>
      </c>
      <c r="C260" s="296"/>
      <c r="D260" s="296"/>
      <c r="E260" s="292" t="str">
        <f t="shared" si="16"/>
        <v/>
      </c>
      <c r="F260" s="293" t="str">
        <f t="shared" si="14"/>
        <v>否</v>
      </c>
      <c r="G260" s="277" t="str">
        <f t="shared" si="15"/>
        <v>项</v>
      </c>
    </row>
    <row r="261" ht="38" customHeight="1" spans="1:7">
      <c r="A261" s="304" t="s">
        <v>3024</v>
      </c>
      <c r="B261" s="294" t="s">
        <v>3025</v>
      </c>
      <c r="C261" s="296"/>
      <c r="D261" s="296"/>
      <c r="E261" s="292" t="str">
        <f t="shared" si="16"/>
        <v/>
      </c>
      <c r="F261" s="293" t="str">
        <f t="shared" si="14"/>
        <v>否</v>
      </c>
      <c r="G261" s="277" t="str">
        <f t="shared" si="15"/>
        <v>项</v>
      </c>
    </row>
    <row r="262" ht="38" customHeight="1" spans="1:7">
      <c r="A262" s="304" t="s">
        <v>3026</v>
      </c>
      <c r="B262" s="294" t="s">
        <v>3027</v>
      </c>
      <c r="C262" s="296"/>
      <c r="D262" s="296"/>
      <c r="E262" s="292" t="str">
        <f t="shared" si="16"/>
        <v/>
      </c>
      <c r="F262" s="293" t="str">
        <f t="shared" si="14"/>
        <v>否</v>
      </c>
      <c r="G262" s="277" t="str">
        <f t="shared" si="15"/>
        <v>项</v>
      </c>
    </row>
    <row r="263" ht="38" customHeight="1" spans="1:7">
      <c r="A263" s="304" t="s">
        <v>3028</v>
      </c>
      <c r="B263" s="294" t="s">
        <v>3029</v>
      </c>
      <c r="C263" s="296"/>
      <c r="D263" s="296"/>
      <c r="E263" s="292" t="str">
        <f t="shared" si="16"/>
        <v/>
      </c>
      <c r="F263" s="293" t="str">
        <f t="shared" si="14"/>
        <v>否</v>
      </c>
      <c r="G263" s="277" t="str">
        <f t="shared" si="15"/>
        <v>项</v>
      </c>
    </row>
    <row r="264" ht="38" customHeight="1" spans="1:7">
      <c r="A264" s="304" t="s">
        <v>3030</v>
      </c>
      <c r="B264" s="294" t="s">
        <v>3031</v>
      </c>
      <c r="C264" s="296"/>
      <c r="D264" s="296"/>
      <c r="E264" s="292" t="str">
        <f t="shared" si="16"/>
        <v/>
      </c>
      <c r="F264" s="293" t="str">
        <f t="shared" si="14"/>
        <v>否</v>
      </c>
      <c r="G264" s="277" t="str">
        <f t="shared" si="15"/>
        <v>项</v>
      </c>
    </row>
    <row r="265" ht="38" customHeight="1" spans="1:6">
      <c r="A265" s="289"/>
      <c r="B265" s="290"/>
      <c r="C265" s="291"/>
      <c r="D265" s="291"/>
      <c r="E265" s="292"/>
      <c r="F265" s="293" t="str">
        <f>IF(LEN(A265)=3,"是",IF(B265&lt;&gt;"",IF(SUM(C265:D265)&lt;&gt;0,"是","否"),"是"))</f>
        <v>是</v>
      </c>
    </row>
    <row r="266" ht="38" customHeight="1" spans="1:6">
      <c r="A266" s="307"/>
      <c r="B266" s="308" t="s">
        <v>3032</v>
      </c>
      <c r="C266" s="298">
        <f>SUM(C4,C20,C32,C43,C99,C127,C179,C183,C209,C226,C244)</f>
        <v>34515</v>
      </c>
      <c r="D266" s="298">
        <f>SUM(D4,D20,D32,D43,D99,D127,D179,D183,D209,D226,D244)</f>
        <v>74537</v>
      </c>
      <c r="E266" s="292">
        <f t="shared" si="16"/>
        <v>1.16</v>
      </c>
      <c r="F266" s="293" t="s">
        <v>3033</v>
      </c>
    </row>
    <row r="267" ht="38" customHeight="1" spans="1:6">
      <c r="A267" s="359" t="s">
        <v>3034</v>
      </c>
      <c r="B267" s="310" t="s">
        <v>121</v>
      </c>
      <c r="C267" s="360">
        <f>SUM(C268,C271,C272)</f>
        <v>5244</v>
      </c>
      <c r="D267" s="360">
        <f>SUM(D268,D271,D272)</f>
        <v>4731</v>
      </c>
      <c r="E267" s="292">
        <f t="shared" si="16"/>
        <v>-0.098</v>
      </c>
      <c r="F267" s="293" t="str">
        <f t="shared" ref="F267:F273" si="17">IF(LEN(A267)=3,"是",IF(B267&lt;&gt;"",IF(SUM(C267:D267)&lt;&gt;0,"是","否"),"是"))</f>
        <v>是</v>
      </c>
    </row>
    <row r="268" ht="38" customHeight="1" spans="1:6">
      <c r="A268" s="359" t="s">
        <v>3035</v>
      </c>
      <c r="B268" s="310" t="s">
        <v>3036</v>
      </c>
      <c r="C268" s="360">
        <f>SUM(C269:C270)</f>
        <v>93</v>
      </c>
      <c r="D268" s="360">
        <f>SUM(D269:D270)</f>
        <v>1231</v>
      </c>
      <c r="E268" s="292">
        <f t="shared" si="16"/>
        <v>12.237</v>
      </c>
      <c r="F268" s="293" t="str">
        <f t="shared" si="17"/>
        <v>是</v>
      </c>
    </row>
    <row r="269" ht="38" customHeight="1" spans="1:7">
      <c r="A269" s="361" t="s">
        <v>3037</v>
      </c>
      <c r="B269" s="312" t="s">
        <v>3038</v>
      </c>
      <c r="C269" s="362">
        <v>93</v>
      </c>
      <c r="D269" s="315">
        <v>1231</v>
      </c>
      <c r="E269" s="292">
        <f t="shared" si="16"/>
        <v>12.237</v>
      </c>
      <c r="F269" s="293" t="str">
        <f t="shared" si="17"/>
        <v>是</v>
      </c>
      <c r="G269" s="270"/>
    </row>
    <row r="270" ht="38" customHeight="1" spans="1:7">
      <c r="A270" s="361" t="s">
        <v>3039</v>
      </c>
      <c r="B270" s="312" t="s">
        <v>3040</v>
      </c>
      <c r="C270" s="362"/>
      <c r="D270" s="315"/>
      <c r="E270" s="292" t="str">
        <f t="shared" si="16"/>
        <v/>
      </c>
      <c r="F270" s="293" t="str">
        <f t="shared" si="17"/>
        <v>否</v>
      </c>
      <c r="G270" s="270"/>
    </row>
    <row r="271" ht="38" customHeight="1" spans="1:6">
      <c r="A271" s="361" t="s">
        <v>3041</v>
      </c>
      <c r="B271" s="312" t="s">
        <v>3042</v>
      </c>
      <c r="C271" s="362">
        <v>2881</v>
      </c>
      <c r="D271" s="299">
        <v>3500</v>
      </c>
      <c r="E271" s="292">
        <f t="shared" si="16"/>
        <v>0.215</v>
      </c>
      <c r="F271" s="293" t="str">
        <f t="shared" si="17"/>
        <v>是</v>
      </c>
    </row>
    <row r="272" ht="38" customHeight="1" spans="1:6">
      <c r="A272" s="361" t="s">
        <v>3043</v>
      </c>
      <c r="B272" s="312" t="s">
        <v>3044</v>
      </c>
      <c r="C272" s="315">
        <v>2270</v>
      </c>
      <c r="D272" s="299"/>
      <c r="E272" s="292">
        <f t="shared" si="16"/>
        <v>-1</v>
      </c>
      <c r="F272" s="293" t="str">
        <f t="shared" si="17"/>
        <v>是</v>
      </c>
    </row>
    <row r="273" ht="38" customHeight="1" spans="1:6">
      <c r="A273" s="361" t="s">
        <v>3045</v>
      </c>
      <c r="B273" s="317" t="s">
        <v>3046</v>
      </c>
      <c r="C273" s="363">
        <v>43320</v>
      </c>
      <c r="D273" s="318">
        <v>1800</v>
      </c>
      <c r="E273" s="292">
        <f t="shared" si="16"/>
        <v>-0.958</v>
      </c>
      <c r="F273" s="293" t="str">
        <f t="shared" si="17"/>
        <v>是</v>
      </c>
    </row>
    <row r="274" ht="38" customHeight="1" spans="1:6">
      <c r="A274" s="364"/>
      <c r="B274" s="320" t="s">
        <v>128</v>
      </c>
      <c r="C274" s="360">
        <f>SUM(C266,C267,C273)</f>
        <v>83079</v>
      </c>
      <c r="D274" s="360">
        <f>SUM(D266,D267,D273)</f>
        <v>81068</v>
      </c>
      <c r="E274" s="292">
        <f t="shared" si="16"/>
        <v>-0.024</v>
      </c>
      <c r="F274" s="293" t="s">
        <v>3033</v>
      </c>
    </row>
    <row r="275" spans="3:3">
      <c r="C275" s="365"/>
    </row>
    <row r="277" spans="3:3">
      <c r="C277" s="365"/>
    </row>
    <row r="279" spans="3:3">
      <c r="C279" s="365"/>
    </row>
    <row r="280" spans="3:3">
      <c r="C280" s="365"/>
    </row>
    <row r="282" spans="3:3">
      <c r="C282" s="365"/>
    </row>
    <row r="283" spans="3:3">
      <c r="C283" s="365"/>
    </row>
    <row r="284" spans="3:3">
      <c r="C284" s="365"/>
    </row>
    <row r="285" spans="3:3">
      <c r="C285" s="365"/>
    </row>
    <row r="287" spans="3:3">
      <c r="C287" s="365"/>
    </row>
  </sheetData>
  <autoFilter ref="A3:G274">
    <extLst/>
  </autoFilter>
  <mergeCells count="1">
    <mergeCell ref="B1:E1"/>
  </mergeCells>
  <conditionalFormatting sqref="B273">
    <cfRule type="expression" dxfId="1" priority="4" stopIfTrue="1">
      <formula>"len($A:$A)=3"</formula>
    </cfRule>
  </conditionalFormatting>
  <conditionalFormatting sqref="C273">
    <cfRule type="expression" dxfId="1" priority="1" stopIfTrue="1">
      <formula>"len($A:$A)=3"</formula>
    </cfRule>
  </conditionalFormatting>
  <conditionalFormatting sqref="D273">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26" activePane="bottomLeft" state="frozen"/>
      <selection/>
      <selection pane="bottomLeft" activeCell="B33" sqref="B33"/>
    </sheetView>
  </sheetViews>
  <sheetFormatPr defaultColWidth="9" defaultRowHeight="14.25" outlineLevelCol="5"/>
  <cols>
    <col min="1" max="1" width="17.875" style="152" customWidth="1"/>
    <col min="2" max="2" width="50.75" style="152" customWidth="1"/>
    <col min="3" max="4" width="20.6333333333333" style="152" customWidth="1"/>
    <col min="5" max="5" width="20.6333333333333" style="324" customWidth="1"/>
    <col min="6" max="6" width="11.75" style="152" customWidth="1"/>
    <col min="7" max="16384" width="9" style="152"/>
  </cols>
  <sheetData>
    <row r="1" ht="45" customHeight="1" spans="1:6">
      <c r="A1" s="154"/>
      <c r="B1" s="278" t="s">
        <v>3047</v>
      </c>
      <c r="C1" s="278"/>
      <c r="D1" s="278"/>
      <c r="E1" s="278"/>
      <c r="F1" s="154"/>
    </row>
    <row r="2" s="322" customFormat="1" ht="20.1" customHeight="1" spans="1:6">
      <c r="A2" s="325"/>
      <c r="B2" s="326"/>
      <c r="C2" s="327"/>
      <c r="D2" s="326"/>
      <c r="E2" s="328" t="s">
        <v>2</v>
      </c>
      <c r="F2" s="325"/>
    </row>
    <row r="3" s="323" customFormat="1" ht="45" customHeight="1" spans="1:6">
      <c r="A3" s="329" t="s">
        <v>3</v>
      </c>
      <c r="B3" s="330" t="s">
        <v>4</v>
      </c>
      <c r="C3" s="172" t="s">
        <v>130</v>
      </c>
      <c r="D3" s="172" t="s">
        <v>6</v>
      </c>
      <c r="E3" s="172" t="s">
        <v>131</v>
      </c>
      <c r="F3" s="331" t="s">
        <v>8</v>
      </c>
    </row>
    <row r="4" s="323" customFormat="1" ht="36" customHeight="1" spans="1:6">
      <c r="A4" s="332" t="s">
        <v>2521</v>
      </c>
      <c r="B4" s="290" t="s">
        <v>2522</v>
      </c>
      <c r="C4" s="298"/>
      <c r="D4" s="298"/>
      <c r="E4" s="333" t="str">
        <f t="shared" ref="E4:E14" si="0">IF(C4&gt;0,D4/C4-1,IF(C4&lt;0,-(D4/C4-1),""))</f>
        <v/>
      </c>
      <c r="F4" s="334" t="str">
        <f t="shared" ref="F4:F29" si="1">IF(LEN(A4)=7,"是",IF(B4&lt;&gt;"",IF(SUM(C4:D4)&lt;&gt;0,"是","否"),"是"))</f>
        <v>是</v>
      </c>
    </row>
    <row r="5" ht="36" customHeight="1" spans="1:6">
      <c r="A5" s="332" t="s">
        <v>2523</v>
      </c>
      <c r="B5" s="290" t="s">
        <v>2524</v>
      </c>
      <c r="C5" s="298"/>
      <c r="D5" s="298"/>
      <c r="E5" s="333" t="str">
        <f t="shared" si="0"/>
        <v/>
      </c>
      <c r="F5" s="334" t="str">
        <f t="shared" si="1"/>
        <v>是</v>
      </c>
    </row>
    <row r="6" ht="36" customHeight="1" spans="1:6">
      <c r="A6" s="332" t="s">
        <v>2525</v>
      </c>
      <c r="B6" s="290" t="s">
        <v>2526</v>
      </c>
      <c r="C6" s="298"/>
      <c r="D6" s="298"/>
      <c r="E6" s="333" t="str">
        <f t="shared" si="0"/>
        <v/>
      </c>
      <c r="F6" s="334" t="str">
        <f t="shared" si="1"/>
        <v>是</v>
      </c>
    </row>
    <row r="7" ht="36" customHeight="1" spans="1:6">
      <c r="A7" s="332" t="s">
        <v>2527</v>
      </c>
      <c r="B7" s="290" t="s">
        <v>2528</v>
      </c>
      <c r="C7" s="298"/>
      <c r="D7" s="298"/>
      <c r="E7" s="333" t="str">
        <f t="shared" si="0"/>
        <v/>
      </c>
      <c r="F7" s="334" t="str">
        <f t="shared" si="1"/>
        <v>是</v>
      </c>
    </row>
    <row r="8" ht="36" customHeight="1" spans="1:6">
      <c r="A8" s="332" t="s">
        <v>2529</v>
      </c>
      <c r="B8" s="290" t="s">
        <v>2530</v>
      </c>
      <c r="C8" s="298"/>
      <c r="D8" s="298"/>
      <c r="E8" s="333" t="str">
        <f t="shared" si="0"/>
        <v/>
      </c>
      <c r="F8" s="334" t="str">
        <f t="shared" si="1"/>
        <v>是</v>
      </c>
    </row>
    <row r="9" ht="36" customHeight="1" spans="1:6">
      <c r="A9" s="332" t="s">
        <v>2531</v>
      </c>
      <c r="B9" s="290" t="s">
        <v>2532</v>
      </c>
      <c r="C9" s="298"/>
      <c r="D9" s="298"/>
      <c r="E9" s="333" t="str">
        <f t="shared" si="0"/>
        <v/>
      </c>
      <c r="F9" s="334" t="str">
        <f t="shared" si="1"/>
        <v>是</v>
      </c>
    </row>
    <row r="10" ht="36" customHeight="1" spans="1:6">
      <c r="A10" s="332" t="s">
        <v>2533</v>
      </c>
      <c r="B10" s="290" t="s">
        <v>2534</v>
      </c>
      <c r="C10" s="298">
        <f>SUM(C11:C15)</f>
        <v>12542</v>
      </c>
      <c r="D10" s="298">
        <f>SUM(D11:D15)</f>
        <v>34678</v>
      </c>
      <c r="E10" s="333">
        <f t="shared" si="0"/>
        <v>1.765</v>
      </c>
      <c r="F10" s="334" t="str">
        <f t="shared" si="1"/>
        <v>是</v>
      </c>
    </row>
    <row r="11" ht="36" customHeight="1" spans="1:6">
      <c r="A11" s="332" t="s">
        <v>2535</v>
      </c>
      <c r="B11" s="335" t="s">
        <v>2536</v>
      </c>
      <c r="C11" s="301">
        <v>12378</v>
      </c>
      <c r="D11" s="336">
        <v>34512</v>
      </c>
      <c r="E11" s="333">
        <f t="shared" si="0"/>
        <v>1.788</v>
      </c>
      <c r="F11" s="143" t="str">
        <f t="shared" si="1"/>
        <v>是</v>
      </c>
    </row>
    <row r="12" ht="36" customHeight="1" spans="1:6">
      <c r="A12" s="332" t="s">
        <v>2537</v>
      </c>
      <c r="B12" s="335" t="s">
        <v>2538</v>
      </c>
      <c r="C12" s="301">
        <v>151</v>
      </c>
      <c r="D12" s="336">
        <v>151</v>
      </c>
      <c r="E12" s="333">
        <f t="shared" si="0"/>
        <v>0</v>
      </c>
      <c r="F12" s="334" t="str">
        <f t="shared" si="1"/>
        <v>是</v>
      </c>
    </row>
    <row r="13" ht="36" customHeight="1" spans="1:6">
      <c r="A13" s="332" t="s">
        <v>2539</v>
      </c>
      <c r="B13" s="335" t="s">
        <v>2540</v>
      </c>
      <c r="C13" s="301">
        <v>13</v>
      </c>
      <c r="D13" s="336">
        <v>15</v>
      </c>
      <c r="E13" s="333">
        <f t="shared" si="0"/>
        <v>0.154</v>
      </c>
      <c r="F13" s="334" t="str">
        <f t="shared" si="1"/>
        <v>是</v>
      </c>
    </row>
    <row r="14" ht="36" customHeight="1" spans="1:6">
      <c r="A14" s="332" t="s">
        <v>2541</v>
      </c>
      <c r="B14" s="335" t="s">
        <v>2542</v>
      </c>
      <c r="C14" s="296">
        <v>0</v>
      </c>
      <c r="D14" s="296"/>
      <c r="E14" s="333" t="str">
        <f t="shared" si="0"/>
        <v/>
      </c>
      <c r="F14" s="334" t="str">
        <f t="shared" si="1"/>
        <v>否</v>
      </c>
    </row>
    <row r="15" ht="36" customHeight="1" spans="1:6">
      <c r="A15" s="332" t="s">
        <v>2543</v>
      </c>
      <c r="B15" s="294" t="s">
        <v>2544</v>
      </c>
      <c r="C15" s="296"/>
      <c r="D15" s="296"/>
      <c r="E15" s="333" t="str">
        <f t="shared" ref="E15:E37" si="2">IF(C15&gt;0,D15/C15-1,IF(C15&lt;0,-(D15/C15-1),""))</f>
        <v/>
      </c>
      <c r="F15" s="334" t="str">
        <f t="shared" si="1"/>
        <v>否</v>
      </c>
    </row>
    <row r="16" ht="36" customHeight="1" spans="1:6">
      <c r="A16" s="337" t="s">
        <v>2545</v>
      </c>
      <c r="B16" s="161" t="s">
        <v>2546</v>
      </c>
      <c r="C16" s="298"/>
      <c r="D16" s="298"/>
      <c r="E16" s="333" t="str">
        <f t="shared" si="2"/>
        <v/>
      </c>
      <c r="F16" s="334" t="str">
        <f t="shared" si="1"/>
        <v>是</v>
      </c>
    </row>
    <row r="17" ht="36" customHeight="1" spans="1:6">
      <c r="A17" s="337" t="s">
        <v>2547</v>
      </c>
      <c r="B17" s="161" t="s">
        <v>2548</v>
      </c>
      <c r="C17" s="298">
        <f>SUM(C18:C19)</f>
        <v>0</v>
      </c>
      <c r="D17" s="298">
        <f>SUM(D18:D19)</f>
        <v>0</v>
      </c>
      <c r="E17" s="333" t="str">
        <f t="shared" si="2"/>
        <v/>
      </c>
      <c r="F17" s="334" t="str">
        <f t="shared" si="1"/>
        <v>是</v>
      </c>
    </row>
    <row r="18" ht="36" customHeight="1" spans="1:6">
      <c r="A18" s="337" t="s">
        <v>2549</v>
      </c>
      <c r="B18" s="176" t="s">
        <v>2550</v>
      </c>
      <c r="C18" s="296"/>
      <c r="D18" s="296"/>
      <c r="E18" s="333" t="str">
        <f t="shared" si="2"/>
        <v/>
      </c>
      <c r="F18" s="334" t="str">
        <f t="shared" si="1"/>
        <v>否</v>
      </c>
    </row>
    <row r="19" ht="36" customHeight="1" spans="1:6">
      <c r="A19" s="337" t="s">
        <v>2551</v>
      </c>
      <c r="B19" s="176" t="s">
        <v>2552</v>
      </c>
      <c r="C19" s="296"/>
      <c r="D19" s="296"/>
      <c r="E19" s="333" t="str">
        <f t="shared" si="2"/>
        <v/>
      </c>
      <c r="F19" s="334" t="str">
        <f t="shared" si="1"/>
        <v>否</v>
      </c>
    </row>
    <row r="20" ht="36" customHeight="1" spans="1:6">
      <c r="A20" s="337" t="s">
        <v>2553</v>
      </c>
      <c r="B20" s="161" t="s">
        <v>2554</v>
      </c>
      <c r="C20" s="298"/>
      <c r="D20" s="298"/>
      <c r="E20" s="333" t="str">
        <f t="shared" si="2"/>
        <v/>
      </c>
      <c r="F20" s="334" t="str">
        <f t="shared" si="1"/>
        <v>是</v>
      </c>
    </row>
    <row r="21" ht="36" customHeight="1" spans="1:6">
      <c r="A21" s="337" t="s">
        <v>2555</v>
      </c>
      <c r="B21" s="161" t="s">
        <v>2556</v>
      </c>
      <c r="C21" s="298"/>
      <c r="D21" s="298"/>
      <c r="E21" s="333" t="str">
        <f t="shared" si="2"/>
        <v/>
      </c>
      <c r="F21" s="334" t="str">
        <f t="shared" si="1"/>
        <v>是</v>
      </c>
    </row>
    <row r="22" ht="36" customHeight="1" spans="1:6">
      <c r="A22" s="337" t="s">
        <v>2557</v>
      </c>
      <c r="B22" s="161" t="s">
        <v>2558</v>
      </c>
      <c r="C22" s="298"/>
      <c r="D22" s="298"/>
      <c r="E22" s="333" t="str">
        <f t="shared" si="2"/>
        <v/>
      </c>
      <c r="F22" s="334" t="str">
        <f t="shared" si="1"/>
        <v>是</v>
      </c>
    </row>
    <row r="23" ht="36" customHeight="1" spans="1:6">
      <c r="A23" s="332" t="s">
        <v>2559</v>
      </c>
      <c r="B23" s="290" t="s">
        <v>2560</v>
      </c>
      <c r="C23" s="298"/>
      <c r="D23" s="298"/>
      <c r="E23" s="333" t="str">
        <f t="shared" si="2"/>
        <v/>
      </c>
      <c r="F23" s="334" t="str">
        <f t="shared" si="1"/>
        <v>是</v>
      </c>
    </row>
    <row r="24" ht="36" customHeight="1" spans="1:6">
      <c r="A24" s="332" t="s">
        <v>2561</v>
      </c>
      <c r="B24" s="290" t="s">
        <v>2562</v>
      </c>
      <c r="C24" s="338">
        <v>220</v>
      </c>
      <c r="D24" s="338">
        <v>500</v>
      </c>
      <c r="E24" s="333">
        <f t="shared" si="2"/>
        <v>1.273</v>
      </c>
      <c r="F24" s="334" t="str">
        <f t="shared" si="1"/>
        <v>是</v>
      </c>
    </row>
    <row r="25" ht="36" customHeight="1" spans="1:6">
      <c r="A25" s="332" t="s">
        <v>2563</v>
      </c>
      <c r="B25" s="290" t="s">
        <v>2564</v>
      </c>
      <c r="C25" s="298"/>
      <c r="D25" s="298"/>
      <c r="E25" s="333" t="str">
        <f t="shared" si="2"/>
        <v/>
      </c>
      <c r="F25" s="334" t="str">
        <f t="shared" si="1"/>
        <v>是</v>
      </c>
    </row>
    <row r="26" ht="36" customHeight="1" spans="1:6">
      <c r="A26" s="332" t="s">
        <v>2565</v>
      </c>
      <c r="B26" s="290" t="s">
        <v>2566</v>
      </c>
      <c r="C26" s="298"/>
      <c r="D26" s="298"/>
      <c r="E26" s="333" t="str">
        <f t="shared" si="2"/>
        <v/>
      </c>
      <c r="F26" s="334" t="str">
        <f t="shared" si="1"/>
        <v>是</v>
      </c>
    </row>
    <row r="27" ht="36" customHeight="1" spans="1:6">
      <c r="A27" s="332" t="s">
        <v>2567</v>
      </c>
      <c r="B27" s="290" t="s">
        <v>2568</v>
      </c>
      <c r="C27" s="298"/>
      <c r="D27" s="298"/>
      <c r="E27" s="333" t="str">
        <f t="shared" si="2"/>
        <v/>
      </c>
      <c r="F27" s="334" t="str">
        <f t="shared" si="1"/>
        <v>否</v>
      </c>
    </row>
    <row r="28" ht="36" customHeight="1" spans="1:6">
      <c r="A28" s="332"/>
      <c r="B28" s="294"/>
      <c r="C28" s="296"/>
      <c r="D28" s="296"/>
      <c r="E28" s="333"/>
      <c r="F28" s="143" t="str">
        <f t="shared" si="1"/>
        <v>是</v>
      </c>
    </row>
    <row r="29" ht="36" customHeight="1" spans="1:6">
      <c r="A29" s="339"/>
      <c r="B29" s="308" t="s">
        <v>3048</v>
      </c>
      <c r="C29" s="298">
        <f>SUM(C4,C5,C6,C7,C8,C9,C10,C16,C17,C20,C21,C22,C23,C24,C25,C26,C27)</f>
        <v>12762</v>
      </c>
      <c r="D29" s="298">
        <f>SUM(D4,D5,D6,D7,D8,D9,D10,D16,D17,D20,D21,D22,D23,D24,D25,D26,D27)</f>
        <v>35178</v>
      </c>
      <c r="E29" s="333">
        <f t="shared" si="2"/>
        <v>1.756</v>
      </c>
      <c r="F29" s="143" t="s">
        <v>3033</v>
      </c>
    </row>
    <row r="30" ht="36" customHeight="1" spans="1:6">
      <c r="A30" s="340">
        <v>105</v>
      </c>
      <c r="B30" s="341" t="s">
        <v>2570</v>
      </c>
      <c r="C30" s="342">
        <v>2988</v>
      </c>
      <c r="D30" s="342">
        <v>41620</v>
      </c>
      <c r="E30" s="333">
        <f t="shared" si="2"/>
        <v>12.929</v>
      </c>
      <c r="F30" s="143" t="s">
        <v>3033</v>
      </c>
    </row>
    <row r="31" ht="36" customHeight="1" spans="1:6">
      <c r="A31" s="340">
        <v>110</v>
      </c>
      <c r="B31" s="341" t="s">
        <v>61</v>
      </c>
      <c r="C31" s="342">
        <f>SUM(C32,C35,C36)</f>
        <v>2759</v>
      </c>
      <c r="D31" s="342">
        <f>SUM(D32,D35,D36)</f>
        <v>4270</v>
      </c>
      <c r="E31" s="333">
        <f t="shared" si="2"/>
        <v>0.548</v>
      </c>
      <c r="F31" s="143" t="s">
        <v>3033</v>
      </c>
    </row>
    <row r="32" ht="36" customHeight="1" spans="1:6">
      <c r="A32" s="343">
        <v>11004</v>
      </c>
      <c r="B32" s="344" t="s">
        <v>3049</v>
      </c>
      <c r="C32" s="345">
        <f>SUM(C33:C34)</f>
        <v>2000</v>
      </c>
      <c r="D32" s="345">
        <f>SUM(D33:D34)</f>
        <v>2000</v>
      </c>
      <c r="E32" s="333">
        <f t="shared" si="2"/>
        <v>0</v>
      </c>
      <c r="F32" s="143" t="s">
        <v>3050</v>
      </c>
    </row>
    <row r="33" ht="36" customHeight="1" spans="1:6">
      <c r="A33" s="343">
        <v>1100401</v>
      </c>
      <c r="B33" s="344" t="s">
        <v>2572</v>
      </c>
      <c r="C33" s="345">
        <v>2000</v>
      </c>
      <c r="D33" s="345">
        <v>2000</v>
      </c>
      <c r="E33" s="333">
        <f t="shared" si="2"/>
        <v>0</v>
      </c>
      <c r="F33" s="143" t="s">
        <v>3050</v>
      </c>
    </row>
    <row r="34" ht="36" customHeight="1" spans="1:6">
      <c r="A34" s="343">
        <v>1100402</v>
      </c>
      <c r="B34" s="344" t="s">
        <v>3051</v>
      </c>
      <c r="C34" s="346"/>
      <c r="D34" s="345"/>
      <c r="E34" s="333" t="str">
        <f t="shared" si="2"/>
        <v/>
      </c>
      <c r="F34" s="143" t="s">
        <v>3050</v>
      </c>
    </row>
    <row r="35" ht="36" customHeight="1" spans="1:6">
      <c r="A35" s="343">
        <v>11008</v>
      </c>
      <c r="B35" s="344" t="s">
        <v>64</v>
      </c>
      <c r="C35" s="347">
        <v>759</v>
      </c>
      <c r="D35" s="348">
        <v>2270</v>
      </c>
      <c r="E35" s="333">
        <f t="shared" si="2"/>
        <v>1.991</v>
      </c>
      <c r="F35" s="143" t="s">
        <v>3050</v>
      </c>
    </row>
    <row r="36" ht="36" customHeight="1" spans="1:6">
      <c r="A36" s="349">
        <v>11009</v>
      </c>
      <c r="B36" s="350" t="s">
        <v>65</v>
      </c>
      <c r="C36" s="351"/>
      <c r="D36" s="348"/>
      <c r="E36" s="333" t="str">
        <f t="shared" si="2"/>
        <v/>
      </c>
      <c r="F36" s="143" t="s">
        <v>3050</v>
      </c>
    </row>
    <row r="37" ht="36" customHeight="1" spans="1:6">
      <c r="A37" s="352"/>
      <c r="B37" s="353" t="s">
        <v>68</v>
      </c>
      <c r="C37" s="354">
        <f>SUM(C29,C30,C31)</f>
        <v>18509</v>
      </c>
      <c r="D37" s="354">
        <f>SUM(D29,D30,D31)</f>
        <v>81068</v>
      </c>
      <c r="E37" s="333">
        <f t="shared" si="2"/>
        <v>3.38</v>
      </c>
      <c r="F37" s="143" t="s">
        <v>3033</v>
      </c>
    </row>
  </sheetData>
  <autoFilter ref="A3:F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82"/>
  <sheetViews>
    <sheetView showGridLines="0" showZeros="0" view="pageBreakPreview" zoomScaleNormal="115" workbookViewId="0">
      <pane ySplit="3" topLeftCell="A268" activePane="bottomLeft" state="frozen"/>
      <selection/>
      <selection pane="bottomLeft" activeCell="B274" sqref="B274"/>
    </sheetView>
  </sheetViews>
  <sheetFormatPr defaultColWidth="9" defaultRowHeight="14.25" outlineLevelCol="6"/>
  <cols>
    <col min="1" max="1" width="15" style="270" customWidth="1"/>
    <col min="2" max="2" width="50.75" style="270" customWidth="1"/>
    <col min="3" max="4" width="20.6333333333333" style="274" customWidth="1"/>
    <col min="5" max="5" width="20.6333333333333" style="275" customWidth="1"/>
    <col min="6" max="6" width="13.5" style="276" customWidth="1"/>
    <col min="7" max="7" width="13.625" style="270" customWidth="1"/>
    <col min="8" max="16384" width="9" style="270"/>
  </cols>
  <sheetData>
    <row r="1" s="270" customFormat="1" ht="45" customHeight="1" spans="1:7">
      <c r="A1" s="277"/>
      <c r="B1" s="278" t="s">
        <v>3052</v>
      </c>
      <c r="C1" s="278"/>
      <c r="D1" s="278"/>
      <c r="E1" s="278"/>
      <c r="F1" s="279"/>
      <c r="G1" s="277"/>
    </row>
    <row r="2" s="271" customFormat="1" ht="20.1" customHeight="1" spans="1:7">
      <c r="A2" s="280"/>
      <c r="B2" s="281"/>
      <c r="C2" s="281"/>
      <c r="D2" s="281"/>
      <c r="E2" s="282" t="s">
        <v>2</v>
      </c>
      <c r="F2" s="283"/>
      <c r="G2" s="280"/>
    </row>
    <row r="3" s="272" customFormat="1" ht="45" customHeight="1" spans="1:7">
      <c r="A3" s="284" t="s">
        <v>3</v>
      </c>
      <c r="B3" s="285" t="s">
        <v>4</v>
      </c>
      <c r="C3" s="286" t="s">
        <v>130</v>
      </c>
      <c r="D3" s="286" t="s">
        <v>6</v>
      </c>
      <c r="E3" s="286" t="s">
        <v>131</v>
      </c>
      <c r="F3" s="287" t="s">
        <v>8</v>
      </c>
      <c r="G3" s="288" t="s">
        <v>3053</v>
      </c>
    </row>
    <row r="4" s="270" customFormat="1" ht="36" customHeight="1" spans="1:7">
      <c r="A4" s="289" t="s">
        <v>82</v>
      </c>
      <c r="B4" s="290" t="s">
        <v>2575</v>
      </c>
      <c r="C4" s="291">
        <f>SUM(C5,C11,C17)</f>
        <v>0</v>
      </c>
      <c r="D4" s="291">
        <f>SUM(D5,D11,D17)</f>
        <v>0</v>
      </c>
      <c r="E4" s="292" t="str">
        <f>IF(C4&gt;0,D4/C4-1,IF(C4&lt;0,-(D4/C4-1),""))</f>
        <v/>
      </c>
      <c r="F4" s="293" t="str">
        <f t="shared" ref="F4:F67" si="0">IF(LEN(A4)=3,"是",IF(B4&lt;&gt;"",IF(SUM(C4:D4)&lt;&gt;0,"是","否"),"是"))</f>
        <v>是</v>
      </c>
      <c r="G4" s="277" t="str">
        <f t="shared" ref="G4:G67" si="1">IF(LEN(A4)=3,"类",IF(LEN(A4)=5,"款","项"))</f>
        <v>类</v>
      </c>
    </row>
    <row r="5" s="270" customFormat="1" ht="36" customHeight="1" spans="1:7">
      <c r="A5" s="289" t="s">
        <v>2576</v>
      </c>
      <c r="B5" s="294" t="s">
        <v>2577</v>
      </c>
      <c r="C5" s="291">
        <f>SUM(C6:C10)</f>
        <v>0</v>
      </c>
      <c r="D5" s="291">
        <f>SUM(D6:D10)</f>
        <v>0</v>
      </c>
      <c r="E5" s="292" t="str">
        <f t="shared" ref="E5:E68" si="2">IF(C5&gt;0,D5/C5-1,IF(C5&lt;0,-(D5/C5-1),""))</f>
        <v/>
      </c>
      <c r="F5" s="293" t="str">
        <f t="shared" si="0"/>
        <v>否</v>
      </c>
      <c r="G5" s="277" t="str">
        <f t="shared" si="1"/>
        <v>款</v>
      </c>
    </row>
    <row r="6" s="270" customFormat="1" ht="36" customHeight="1" spans="1:7">
      <c r="A6" s="295" t="s">
        <v>2578</v>
      </c>
      <c r="B6" s="294" t="s">
        <v>2579</v>
      </c>
      <c r="C6" s="296"/>
      <c r="D6" s="296"/>
      <c r="E6" s="292" t="str">
        <f t="shared" si="2"/>
        <v/>
      </c>
      <c r="F6" s="293" t="str">
        <f t="shared" si="0"/>
        <v>否</v>
      </c>
      <c r="G6" s="277" t="str">
        <f t="shared" si="1"/>
        <v>项</v>
      </c>
    </row>
    <row r="7" s="270" customFormat="1" ht="36" customHeight="1" spans="1:7">
      <c r="A7" s="295" t="s">
        <v>2580</v>
      </c>
      <c r="B7" s="294" t="s">
        <v>2581</v>
      </c>
      <c r="C7" s="296"/>
      <c r="D7" s="296"/>
      <c r="E7" s="292" t="str">
        <f t="shared" si="2"/>
        <v/>
      </c>
      <c r="F7" s="293" t="str">
        <f t="shared" si="0"/>
        <v>否</v>
      </c>
      <c r="G7" s="277" t="str">
        <f t="shared" si="1"/>
        <v>项</v>
      </c>
    </row>
    <row r="8" s="270" customFormat="1" ht="36" customHeight="1" spans="1:7">
      <c r="A8" s="295" t="s">
        <v>2582</v>
      </c>
      <c r="B8" s="294" t="s">
        <v>2583</v>
      </c>
      <c r="C8" s="297"/>
      <c r="D8" s="297"/>
      <c r="E8" s="292" t="str">
        <f t="shared" si="2"/>
        <v/>
      </c>
      <c r="F8" s="293" t="str">
        <f t="shared" si="0"/>
        <v>否</v>
      </c>
      <c r="G8" s="277" t="str">
        <f t="shared" si="1"/>
        <v>项</v>
      </c>
    </row>
    <row r="9" s="270" customFormat="1" ht="36" customHeight="1" spans="1:7">
      <c r="A9" s="295" t="s">
        <v>2584</v>
      </c>
      <c r="B9" s="294" t="s">
        <v>2585</v>
      </c>
      <c r="C9" s="296"/>
      <c r="D9" s="296"/>
      <c r="E9" s="292" t="str">
        <f t="shared" si="2"/>
        <v/>
      </c>
      <c r="F9" s="293" t="str">
        <f t="shared" si="0"/>
        <v>否</v>
      </c>
      <c r="G9" s="277" t="str">
        <f t="shared" si="1"/>
        <v>项</v>
      </c>
    </row>
    <row r="10" s="270" customFormat="1" ht="36" customHeight="1" spans="1:7">
      <c r="A10" s="295" t="s">
        <v>2586</v>
      </c>
      <c r="B10" s="294" t="s">
        <v>2587</v>
      </c>
      <c r="C10" s="297"/>
      <c r="D10" s="297"/>
      <c r="E10" s="292" t="str">
        <f t="shared" si="2"/>
        <v/>
      </c>
      <c r="F10" s="293" t="str">
        <f t="shared" si="0"/>
        <v>否</v>
      </c>
      <c r="G10" s="277" t="str">
        <f t="shared" si="1"/>
        <v>项</v>
      </c>
    </row>
    <row r="11" s="270" customFormat="1" ht="36" customHeight="1" spans="1:7">
      <c r="A11" s="289" t="s">
        <v>2588</v>
      </c>
      <c r="B11" s="290" t="s">
        <v>2589</v>
      </c>
      <c r="C11" s="298">
        <f>SUM(C12:C16)</f>
        <v>0</v>
      </c>
      <c r="D11" s="298">
        <f>SUM(D12:D16)</f>
        <v>0</v>
      </c>
      <c r="E11" s="292" t="str">
        <f t="shared" si="2"/>
        <v/>
      </c>
      <c r="F11" s="293" t="str">
        <f t="shared" si="0"/>
        <v>否</v>
      </c>
      <c r="G11" s="277" t="str">
        <f t="shared" si="1"/>
        <v>款</v>
      </c>
    </row>
    <row r="12" s="270" customFormat="1" ht="36" customHeight="1" spans="1:7">
      <c r="A12" s="295" t="s">
        <v>2590</v>
      </c>
      <c r="B12" s="294" t="s">
        <v>2591</v>
      </c>
      <c r="C12" s="296"/>
      <c r="D12" s="296"/>
      <c r="E12" s="292" t="str">
        <f t="shared" si="2"/>
        <v/>
      </c>
      <c r="F12" s="293" t="str">
        <f t="shared" si="0"/>
        <v>否</v>
      </c>
      <c r="G12" s="277" t="str">
        <f t="shared" si="1"/>
        <v>项</v>
      </c>
    </row>
    <row r="13" s="270" customFormat="1" ht="36" customHeight="1" spans="1:7">
      <c r="A13" s="295" t="s">
        <v>2592</v>
      </c>
      <c r="B13" s="294" t="s">
        <v>2593</v>
      </c>
      <c r="C13" s="296"/>
      <c r="D13" s="296"/>
      <c r="E13" s="292" t="str">
        <f t="shared" si="2"/>
        <v/>
      </c>
      <c r="F13" s="293" t="str">
        <f t="shared" si="0"/>
        <v>否</v>
      </c>
      <c r="G13" s="277" t="str">
        <f t="shared" si="1"/>
        <v>项</v>
      </c>
    </row>
    <row r="14" s="270" customFormat="1" ht="36" customHeight="1" spans="1:7">
      <c r="A14" s="295" t="s">
        <v>2594</v>
      </c>
      <c r="B14" s="294" t="s">
        <v>2595</v>
      </c>
      <c r="C14" s="296"/>
      <c r="D14" s="296"/>
      <c r="E14" s="292" t="str">
        <f t="shared" si="2"/>
        <v/>
      </c>
      <c r="F14" s="293" t="str">
        <f t="shared" si="0"/>
        <v>否</v>
      </c>
      <c r="G14" s="277" t="str">
        <f t="shared" si="1"/>
        <v>项</v>
      </c>
    </row>
    <row r="15" s="270" customFormat="1" ht="36" customHeight="1" spans="1:7">
      <c r="A15" s="295" t="s">
        <v>2596</v>
      </c>
      <c r="B15" s="294" t="s">
        <v>2597</v>
      </c>
      <c r="C15" s="296"/>
      <c r="D15" s="296"/>
      <c r="E15" s="292" t="str">
        <f t="shared" si="2"/>
        <v/>
      </c>
      <c r="F15" s="293" t="str">
        <f t="shared" si="0"/>
        <v>否</v>
      </c>
      <c r="G15" s="277" t="str">
        <f t="shared" si="1"/>
        <v>项</v>
      </c>
    </row>
    <row r="16" s="270" customFormat="1" ht="36" customHeight="1" spans="1:7">
      <c r="A16" s="295" t="s">
        <v>2598</v>
      </c>
      <c r="B16" s="294" t="s">
        <v>2599</v>
      </c>
      <c r="C16" s="296"/>
      <c r="D16" s="296"/>
      <c r="E16" s="292" t="str">
        <f t="shared" si="2"/>
        <v/>
      </c>
      <c r="F16" s="293" t="str">
        <f t="shared" si="0"/>
        <v>否</v>
      </c>
      <c r="G16" s="277" t="str">
        <f t="shared" si="1"/>
        <v>项</v>
      </c>
    </row>
    <row r="17" s="270" customFormat="1" ht="36" customHeight="1" spans="1:7">
      <c r="A17" s="289" t="s">
        <v>2600</v>
      </c>
      <c r="B17" s="290" t="s">
        <v>2601</v>
      </c>
      <c r="C17" s="298">
        <f>SUM(C18:C19)</f>
        <v>0</v>
      </c>
      <c r="D17" s="298">
        <f>SUM(D18:D19)</f>
        <v>0</v>
      </c>
      <c r="E17" s="292" t="str">
        <f t="shared" si="2"/>
        <v/>
      </c>
      <c r="F17" s="293" t="str">
        <f t="shared" si="0"/>
        <v>否</v>
      </c>
      <c r="G17" s="277" t="str">
        <f t="shared" si="1"/>
        <v>款</v>
      </c>
    </row>
    <row r="18" s="270" customFormat="1" ht="36" customHeight="1" spans="1:7">
      <c r="A18" s="295" t="s">
        <v>2602</v>
      </c>
      <c r="B18" s="294" t="s">
        <v>2603</v>
      </c>
      <c r="C18" s="296"/>
      <c r="D18" s="296"/>
      <c r="E18" s="292" t="str">
        <f t="shared" si="2"/>
        <v/>
      </c>
      <c r="F18" s="293" t="str">
        <f t="shared" si="0"/>
        <v>否</v>
      </c>
      <c r="G18" s="277" t="str">
        <f t="shared" si="1"/>
        <v>项</v>
      </c>
    </row>
    <row r="19" s="270" customFormat="1" ht="36" customHeight="1" spans="1:7">
      <c r="A19" s="295" t="s">
        <v>2604</v>
      </c>
      <c r="B19" s="294" t="s">
        <v>2605</v>
      </c>
      <c r="C19" s="296"/>
      <c r="D19" s="296"/>
      <c r="E19" s="292" t="str">
        <f t="shared" si="2"/>
        <v/>
      </c>
      <c r="F19" s="293" t="str">
        <f t="shared" si="0"/>
        <v>否</v>
      </c>
      <c r="G19" s="277" t="str">
        <f t="shared" si="1"/>
        <v>项</v>
      </c>
    </row>
    <row r="20" s="270" customFormat="1" ht="36" customHeight="1" spans="1:7">
      <c r="A20" s="289" t="s">
        <v>84</v>
      </c>
      <c r="B20" s="290" t="s">
        <v>2606</v>
      </c>
      <c r="C20" s="291">
        <f>SUM(C21,C25,C29)</f>
        <v>0</v>
      </c>
      <c r="D20" s="291">
        <f>SUM(D21,D25,D29)</f>
        <v>0</v>
      </c>
      <c r="E20" s="292" t="str">
        <f t="shared" si="2"/>
        <v/>
      </c>
      <c r="F20" s="293" t="str">
        <f t="shared" si="0"/>
        <v>是</v>
      </c>
      <c r="G20" s="277" t="str">
        <f t="shared" si="1"/>
        <v>类</v>
      </c>
    </row>
    <row r="21" s="270" customFormat="1" ht="36" customHeight="1" spans="1:7">
      <c r="A21" s="289" t="s">
        <v>2607</v>
      </c>
      <c r="B21" s="290" t="s">
        <v>2608</v>
      </c>
      <c r="C21" s="298">
        <f>SUM(C22:C24)</f>
        <v>0</v>
      </c>
      <c r="D21" s="298">
        <f>SUM(D22:D24)</f>
        <v>0</v>
      </c>
      <c r="E21" s="292" t="str">
        <f t="shared" si="2"/>
        <v/>
      </c>
      <c r="F21" s="293" t="str">
        <f t="shared" si="0"/>
        <v>否</v>
      </c>
      <c r="G21" s="277" t="str">
        <f t="shared" si="1"/>
        <v>款</v>
      </c>
    </row>
    <row r="22" s="270" customFormat="1" ht="36" customHeight="1" spans="1:7">
      <c r="A22" s="295" t="s">
        <v>2609</v>
      </c>
      <c r="B22" s="294" t="s">
        <v>2610</v>
      </c>
      <c r="C22" s="296"/>
      <c r="D22" s="296"/>
      <c r="E22" s="292" t="str">
        <f t="shared" si="2"/>
        <v/>
      </c>
      <c r="F22" s="293" t="str">
        <f t="shared" si="0"/>
        <v>否</v>
      </c>
      <c r="G22" s="277" t="str">
        <f t="shared" si="1"/>
        <v>项</v>
      </c>
    </row>
    <row r="23" s="270" customFormat="1" ht="36" customHeight="1" spans="1:7">
      <c r="A23" s="295" t="s">
        <v>2611</v>
      </c>
      <c r="B23" s="294" t="s">
        <v>2612</v>
      </c>
      <c r="C23" s="296"/>
      <c r="D23" s="296"/>
      <c r="E23" s="292" t="str">
        <f t="shared" si="2"/>
        <v/>
      </c>
      <c r="F23" s="293" t="str">
        <f t="shared" si="0"/>
        <v>否</v>
      </c>
      <c r="G23" s="277" t="str">
        <f t="shared" si="1"/>
        <v>项</v>
      </c>
    </row>
    <row r="24" s="270" customFormat="1" ht="36" customHeight="1" spans="1:7">
      <c r="A24" s="295" t="s">
        <v>2613</v>
      </c>
      <c r="B24" s="294" t="s">
        <v>2614</v>
      </c>
      <c r="C24" s="296"/>
      <c r="D24" s="296"/>
      <c r="E24" s="292" t="str">
        <f t="shared" si="2"/>
        <v/>
      </c>
      <c r="F24" s="293" t="str">
        <f t="shared" si="0"/>
        <v>否</v>
      </c>
      <c r="G24" s="277" t="str">
        <f t="shared" si="1"/>
        <v>项</v>
      </c>
    </row>
    <row r="25" s="270" customFormat="1" ht="36" customHeight="1" spans="1:7">
      <c r="A25" s="289" t="s">
        <v>2615</v>
      </c>
      <c r="B25" s="290" t="s">
        <v>2616</v>
      </c>
      <c r="C25" s="298">
        <f>SUM(C26:C28)</f>
        <v>0</v>
      </c>
      <c r="D25" s="298">
        <f>SUM(D26:D28)</f>
        <v>0</v>
      </c>
      <c r="E25" s="292" t="str">
        <f t="shared" si="2"/>
        <v/>
      </c>
      <c r="F25" s="293" t="str">
        <f t="shared" si="0"/>
        <v>否</v>
      </c>
      <c r="G25" s="277" t="str">
        <f t="shared" si="1"/>
        <v>款</v>
      </c>
    </row>
    <row r="26" s="270" customFormat="1" ht="36" customHeight="1" spans="1:7">
      <c r="A26" s="295" t="s">
        <v>2617</v>
      </c>
      <c r="B26" s="294" t="s">
        <v>2610</v>
      </c>
      <c r="C26" s="296"/>
      <c r="D26" s="296"/>
      <c r="E26" s="292" t="str">
        <f t="shared" si="2"/>
        <v/>
      </c>
      <c r="F26" s="293" t="str">
        <f t="shared" si="0"/>
        <v>否</v>
      </c>
      <c r="G26" s="277" t="str">
        <f t="shared" si="1"/>
        <v>项</v>
      </c>
    </row>
    <row r="27" s="270" customFormat="1" ht="36" customHeight="1" spans="1:7">
      <c r="A27" s="295" t="s">
        <v>2618</v>
      </c>
      <c r="B27" s="294" t="s">
        <v>2612</v>
      </c>
      <c r="C27" s="296"/>
      <c r="D27" s="296"/>
      <c r="E27" s="292" t="str">
        <f t="shared" si="2"/>
        <v/>
      </c>
      <c r="F27" s="293" t="str">
        <f t="shared" si="0"/>
        <v>否</v>
      </c>
      <c r="G27" s="277" t="str">
        <f t="shared" si="1"/>
        <v>项</v>
      </c>
    </row>
    <row r="28" s="270" customFormat="1" ht="36" customHeight="1" spans="1:7">
      <c r="A28" s="295" t="s">
        <v>2619</v>
      </c>
      <c r="B28" s="294" t="s">
        <v>2620</v>
      </c>
      <c r="C28" s="296"/>
      <c r="D28" s="296"/>
      <c r="E28" s="292" t="str">
        <f t="shared" si="2"/>
        <v/>
      </c>
      <c r="F28" s="293" t="str">
        <f t="shared" si="0"/>
        <v>否</v>
      </c>
      <c r="G28" s="277" t="str">
        <f t="shared" si="1"/>
        <v>项</v>
      </c>
    </row>
    <row r="29" s="273" customFormat="1" ht="36" customHeight="1" spans="1:7">
      <c r="A29" s="289" t="s">
        <v>2621</v>
      </c>
      <c r="B29" s="290" t="s">
        <v>2622</v>
      </c>
      <c r="C29" s="298">
        <f>SUM(C30:C31)</f>
        <v>0</v>
      </c>
      <c r="D29" s="298">
        <f>SUM(D30:D31)</f>
        <v>0</v>
      </c>
      <c r="E29" s="292" t="str">
        <f t="shared" si="2"/>
        <v/>
      </c>
      <c r="F29" s="293" t="str">
        <f t="shared" si="0"/>
        <v>否</v>
      </c>
      <c r="G29" s="277" t="str">
        <f t="shared" si="1"/>
        <v>款</v>
      </c>
    </row>
    <row r="30" s="270" customFormat="1" ht="36" customHeight="1" spans="1:7">
      <c r="A30" s="295" t="s">
        <v>2623</v>
      </c>
      <c r="B30" s="294" t="s">
        <v>2612</v>
      </c>
      <c r="C30" s="296"/>
      <c r="D30" s="296"/>
      <c r="E30" s="292" t="str">
        <f t="shared" si="2"/>
        <v/>
      </c>
      <c r="F30" s="293" t="str">
        <f t="shared" si="0"/>
        <v>否</v>
      </c>
      <c r="G30" s="277" t="str">
        <f t="shared" si="1"/>
        <v>项</v>
      </c>
    </row>
    <row r="31" s="270" customFormat="1" ht="36" customHeight="1" spans="1:7">
      <c r="A31" s="295" t="s">
        <v>2624</v>
      </c>
      <c r="B31" s="294" t="s">
        <v>2625</v>
      </c>
      <c r="C31" s="296"/>
      <c r="D31" s="296"/>
      <c r="E31" s="292" t="str">
        <f t="shared" si="2"/>
        <v/>
      </c>
      <c r="F31" s="293" t="str">
        <f t="shared" si="0"/>
        <v>否</v>
      </c>
      <c r="G31" s="277" t="str">
        <f t="shared" si="1"/>
        <v>项</v>
      </c>
    </row>
    <row r="32" s="270" customFormat="1" ht="36" customHeight="1" spans="1:7">
      <c r="A32" s="289" t="s">
        <v>88</v>
      </c>
      <c r="B32" s="290" t="s">
        <v>2626</v>
      </c>
      <c r="C32" s="291">
        <f>SUM(C33,C38)</f>
        <v>0</v>
      </c>
      <c r="D32" s="291">
        <f>SUM(D33,D38)</f>
        <v>0</v>
      </c>
      <c r="E32" s="292" t="str">
        <f t="shared" si="2"/>
        <v/>
      </c>
      <c r="F32" s="293" t="str">
        <f t="shared" si="0"/>
        <v>是</v>
      </c>
      <c r="G32" s="277" t="str">
        <f t="shared" si="1"/>
        <v>类</v>
      </c>
    </row>
    <row r="33" s="270" customFormat="1" ht="36" customHeight="1" spans="1:7">
      <c r="A33" s="289" t="s">
        <v>2627</v>
      </c>
      <c r="B33" s="290" t="s">
        <v>2628</v>
      </c>
      <c r="C33" s="298">
        <f>SUM(C34:C37)</f>
        <v>0</v>
      </c>
      <c r="D33" s="298">
        <f>SUM(D34:D37)</f>
        <v>0</v>
      </c>
      <c r="E33" s="292" t="str">
        <f t="shared" si="2"/>
        <v/>
      </c>
      <c r="F33" s="293" t="str">
        <f t="shared" si="0"/>
        <v>否</v>
      </c>
      <c r="G33" s="277" t="str">
        <f t="shared" si="1"/>
        <v>款</v>
      </c>
    </row>
    <row r="34" s="270" customFormat="1" ht="36" customHeight="1" spans="1:7">
      <c r="A34" s="295">
        <v>2116001</v>
      </c>
      <c r="B34" s="294" t="s">
        <v>2629</v>
      </c>
      <c r="C34" s="296"/>
      <c r="D34" s="296"/>
      <c r="E34" s="292" t="str">
        <f t="shared" si="2"/>
        <v/>
      </c>
      <c r="F34" s="293" t="str">
        <f t="shared" si="0"/>
        <v>否</v>
      </c>
      <c r="G34" s="277" t="str">
        <f t="shared" si="1"/>
        <v>项</v>
      </c>
    </row>
    <row r="35" s="270" customFormat="1" ht="36" customHeight="1" spans="1:7">
      <c r="A35" s="295">
        <v>2116002</v>
      </c>
      <c r="B35" s="294" t="s">
        <v>2630</v>
      </c>
      <c r="C35" s="296"/>
      <c r="D35" s="296"/>
      <c r="E35" s="292" t="str">
        <f t="shared" si="2"/>
        <v/>
      </c>
      <c r="F35" s="293" t="str">
        <f t="shared" si="0"/>
        <v>否</v>
      </c>
      <c r="G35" s="277" t="str">
        <f t="shared" si="1"/>
        <v>项</v>
      </c>
    </row>
    <row r="36" s="270" customFormat="1" ht="36" customHeight="1" spans="1:7">
      <c r="A36" s="295">
        <v>2116003</v>
      </c>
      <c r="B36" s="294" t="s">
        <v>2631</v>
      </c>
      <c r="C36" s="296"/>
      <c r="D36" s="296"/>
      <c r="E36" s="292" t="str">
        <f t="shared" si="2"/>
        <v/>
      </c>
      <c r="F36" s="293" t="str">
        <f t="shared" si="0"/>
        <v>否</v>
      </c>
      <c r="G36" s="277" t="str">
        <f t="shared" si="1"/>
        <v>项</v>
      </c>
    </row>
    <row r="37" s="273" customFormat="1" ht="36" customHeight="1" spans="1:7">
      <c r="A37" s="295">
        <v>2116099</v>
      </c>
      <c r="B37" s="294" t="s">
        <v>2632</v>
      </c>
      <c r="C37" s="296"/>
      <c r="D37" s="296"/>
      <c r="E37" s="292" t="str">
        <f t="shared" si="2"/>
        <v/>
      </c>
      <c r="F37" s="293" t="str">
        <f t="shared" si="0"/>
        <v>否</v>
      </c>
      <c r="G37" s="277" t="str">
        <f t="shared" si="1"/>
        <v>项</v>
      </c>
    </row>
    <row r="38" s="270" customFormat="1" ht="36" customHeight="1" spans="1:7">
      <c r="A38" s="289">
        <v>21161</v>
      </c>
      <c r="B38" s="290" t="s">
        <v>2633</v>
      </c>
      <c r="C38" s="298">
        <f>SUM(C39:C42)</f>
        <v>0</v>
      </c>
      <c r="D38" s="298">
        <f>SUM(D39:D42)</f>
        <v>0</v>
      </c>
      <c r="E38" s="292" t="str">
        <f t="shared" si="2"/>
        <v/>
      </c>
      <c r="F38" s="293" t="str">
        <f t="shared" si="0"/>
        <v>否</v>
      </c>
      <c r="G38" s="277" t="str">
        <f t="shared" si="1"/>
        <v>款</v>
      </c>
    </row>
    <row r="39" s="270" customFormat="1" ht="36" customHeight="1" spans="1:7">
      <c r="A39" s="295">
        <v>2116101</v>
      </c>
      <c r="B39" s="294" t="s">
        <v>2634</v>
      </c>
      <c r="C39" s="296"/>
      <c r="D39" s="296"/>
      <c r="E39" s="292" t="str">
        <f t="shared" si="2"/>
        <v/>
      </c>
      <c r="F39" s="293" t="str">
        <f t="shared" si="0"/>
        <v>否</v>
      </c>
      <c r="G39" s="277" t="str">
        <f t="shared" si="1"/>
        <v>项</v>
      </c>
    </row>
    <row r="40" s="270" customFormat="1" ht="36" customHeight="1" spans="1:7">
      <c r="A40" s="295">
        <v>2116102</v>
      </c>
      <c r="B40" s="294" t="s">
        <v>2635</v>
      </c>
      <c r="C40" s="296"/>
      <c r="D40" s="296"/>
      <c r="E40" s="292" t="str">
        <f t="shared" si="2"/>
        <v/>
      </c>
      <c r="F40" s="293" t="str">
        <f t="shared" si="0"/>
        <v>否</v>
      </c>
      <c r="G40" s="277" t="str">
        <f t="shared" si="1"/>
        <v>项</v>
      </c>
    </row>
    <row r="41" s="270" customFormat="1" ht="36" customHeight="1" spans="1:7">
      <c r="A41" s="295">
        <v>2116103</v>
      </c>
      <c r="B41" s="294" t="s">
        <v>2636</v>
      </c>
      <c r="C41" s="296"/>
      <c r="D41" s="296"/>
      <c r="E41" s="292" t="str">
        <f t="shared" si="2"/>
        <v/>
      </c>
      <c r="F41" s="293" t="str">
        <f t="shared" si="0"/>
        <v>否</v>
      </c>
      <c r="G41" s="277" t="str">
        <f t="shared" si="1"/>
        <v>项</v>
      </c>
    </row>
    <row r="42" s="270" customFormat="1" ht="36" customHeight="1" spans="1:7">
      <c r="A42" s="295">
        <v>2116104</v>
      </c>
      <c r="B42" s="294" t="s">
        <v>2637</v>
      </c>
      <c r="C42" s="296"/>
      <c r="D42" s="296"/>
      <c r="E42" s="292" t="str">
        <f t="shared" si="2"/>
        <v/>
      </c>
      <c r="F42" s="293" t="str">
        <f t="shared" si="0"/>
        <v>否</v>
      </c>
      <c r="G42" s="277" t="str">
        <f t="shared" si="1"/>
        <v>项</v>
      </c>
    </row>
    <row r="43" s="270" customFormat="1" ht="36" customHeight="1" spans="1:7">
      <c r="A43" s="289" t="s">
        <v>90</v>
      </c>
      <c r="B43" s="290" t="s">
        <v>2638</v>
      </c>
      <c r="C43" s="291">
        <f>SUM(C44,C58,C62,C63,C69,C73,C77,C81,C87,C90)</f>
        <v>9041</v>
      </c>
      <c r="D43" s="291">
        <f>SUM(D44,D58,D62,D63,D69,D73,D77,D81,D87,D90)</f>
        <v>25583</v>
      </c>
      <c r="E43" s="292">
        <f t="shared" si="2"/>
        <v>1.83</v>
      </c>
      <c r="F43" s="293" t="str">
        <f t="shared" si="0"/>
        <v>是</v>
      </c>
      <c r="G43" s="277" t="str">
        <f t="shared" si="1"/>
        <v>类</v>
      </c>
    </row>
    <row r="44" s="270" customFormat="1" ht="36" customHeight="1" spans="1:7">
      <c r="A44" s="289" t="s">
        <v>2639</v>
      </c>
      <c r="B44" s="290" t="s">
        <v>2640</v>
      </c>
      <c r="C44" s="291">
        <f>SUM(C45:C57)</f>
        <v>8726</v>
      </c>
      <c r="D44" s="291">
        <f>SUM(D45:D57)</f>
        <v>25083</v>
      </c>
      <c r="E44" s="292">
        <f t="shared" si="2"/>
        <v>1.875</v>
      </c>
      <c r="F44" s="293" t="str">
        <f t="shared" si="0"/>
        <v>是</v>
      </c>
      <c r="G44" s="277" t="str">
        <f t="shared" si="1"/>
        <v>款</v>
      </c>
    </row>
    <row r="45" s="270" customFormat="1" ht="36" customHeight="1" spans="1:7">
      <c r="A45" s="295" t="s">
        <v>2641</v>
      </c>
      <c r="B45" s="294" t="s">
        <v>2642</v>
      </c>
      <c r="C45" s="296"/>
      <c r="D45" s="296"/>
      <c r="E45" s="292" t="str">
        <f t="shared" si="2"/>
        <v/>
      </c>
      <c r="F45" s="293" t="str">
        <f t="shared" si="0"/>
        <v>否</v>
      </c>
      <c r="G45" s="277" t="str">
        <f t="shared" si="1"/>
        <v>项</v>
      </c>
    </row>
    <row r="46" s="270" customFormat="1" ht="36" customHeight="1" spans="1:7">
      <c r="A46" s="295" t="s">
        <v>2643</v>
      </c>
      <c r="B46" s="294" t="s">
        <v>2644</v>
      </c>
      <c r="C46" s="296"/>
      <c r="D46" s="296"/>
      <c r="E46" s="292" t="str">
        <f t="shared" si="2"/>
        <v/>
      </c>
      <c r="F46" s="293" t="str">
        <f t="shared" si="0"/>
        <v>否</v>
      </c>
      <c r="G46" s="277" t="str">
        <f t="shared" si="1"/>
        <v>项</v>
      </c>
    </row>
    <row r="47" s="270" customFormat="1" ht="36" customHeight="1" spans="1:7">
      <c r="A47" s="295" t="s">
        <v>2645</v>
      </c>
      <c r="B47" s="294" t="s">
        <v>2646</v>
      </c>
      <c r="C47" s="296"/>
      <c r="D47" s="296"/>
      <c r="E47" s="292" t="str">
        <f t="shared" si="2"/>
        <v/>
      </c>
      <c r="F47" s="293" t="str">
        <f t="shared" si="0"/>
        <v>否</v>
      </c>
      <c r="G47" s="277" t="str">
        <f t="shared" si="1"/>
        <v>项</v>
      </c>
    </row>
    <row r="48" s="270" customFormat="1" ht="36" customHeight="1" spans="1:7">
      <c r="A48" s="295" t="s">
        <v>2647</v>
      </c>
      <c r="B48" s="294" t="s">
        <v>2648</v>
      </c>
      <c r="C48" s="296"/>
      <c r="D48" s="296"/>
      <c r="E48" s="292" t="str">
        <f t="shared" si="2"/>
        <v/>
      </c>
      <c r="F48" s="293" t="str">
        <f t="shared" si="0"/>
        <v>否</v>
      </c>
      <c r="G48" s="277" t="str">
        <f t="shared" si="1"/>
        <v>项</v>
      </c>
    </row>
    <row r="49" s="270" customFormat="1" ht="36" customHeight="1" spans="1:7">
      <c r="A49" s="295" t="s">
        <v>2649</v>
      </c>
      <c r="B49" s="294" t="s">
        <v>2650</v>
      </c>
      <c r="C49" s="296"/>
      <c r="D49" s="296"/>
      <c r="E49" s="292" t="str">
        <f t="shared" si="2"/>
        <v/>
      </c>
      <c r="F49" s="293" t="str">
        <f t="shared" si="0"/>
        <v>否</v>
      </c>
      <c r="G49" s="277" t="str">
        <f t="shared" si="1"/>
        <v>项</v>
      </c>
    </row>
    <row r="50" s="270" customFormat="1" ht="36" customHeight="1" spans="1:7">
      <c r="A50" s="295" t="s">
        <v>2651</v>
      </c>
      <c r="B50" s="294" t="s">
        <v>2652</v>
      </c>
      <c r="C50" s="296"/>
      <c r="D50" s="296"/>
      <c r="E50" s="292" t="str">
        <f t="shared" si="2"/>
        <v/>
      </c>
      <c r="F50" s="293" t="str">
        <f t="shared" si="0"/>
        <v>否</v>
      </c>
      <c r="G50" s="277" t="str">
        <f t="shared" si="1"/>
        <v>项</v>
      </c>
    </row>
    <row r="51" s="270" customFormat="1" ht="36" customHeight="1" spans="1:7">
      <c r="A51" s="295" t="s">
        <v>2653</v>
      </c>
      <c r="B51" s="294" t="s">
        <v>2654</v>
      </c>
      <c r="C51" s="296"/>
      <c r="D51" s="296"/>
      <c r="E51" s="292" t="str">
        <f t="shared" si="2"/>
        <v/>
      </c>
      <c r="F51" s="293" t="str">
        <f t="shared" si="0"/>
        <v>否</v>
      </c>
      <c r="G51" s="277" t="str">
        <f t="shared" si="1"/>
        <v>项</v>
      </c>
    </row>
    <row r="52" s="270" customFormat="1" ht="36" customHeight="1" spans="1:7">
      <c r="A52" s="295" t="s">
        <v>2655</v>
      </c>
      <c r="B52" s="294" t="s">
        <v>2656</v>
      </c>
      <c r="C52" s="296"/>
      <c r="D52" s="296"/>
      <c r="E52" s="292" t="str">
        <f t="shared" si="2"/>
        <v/>
      </c>
      <c r="F52" s="293" t="str">
        <f t="shared" si="0"/>
        <v>否</v>
      </c>
      <c r="G52" s="277" t="str">
        <f t="shared" si="1"/>
        <v>项</v>
      </c>
    </row>
    <row r="53" s="270" customFormat="1" ht="36" customHeight="1" spans="1:7">
      <c r="A53" s="295" t="s">
        <v>2657</v>
      </c>
      <c r="B53" s="294" t="s">
        <v>2658</v>
      </c>
      <c r="C53" s="296"/>
      <c r="D53" s="296"/>
      <c r="E53" s="292" t="str">
        <f t="shared" si="2"/>
        <v/>
      </c>
      <c r="F53" s="293" t="str">
        <f t="shared" si="0"/>
        <v>否</v>
      </c>
      <c r="G53" s="277" t="str">
        <f t="shared" si="1"/>
        <v>项</v>
      </c>
    </row>
    <row r="54" s="270" customFormat="1" ht="36" customHeight="1" spans="1:7">
      <c r="A54" s="295" t="s">
        <v>2659</v>
      </c>
      <c r="B54" s="294" t="s">
        <v>2660</v>
      </c>
      <c r="C54" s="296"/>
      <c r="D54" s="296"/>
      <c r="E54" s="292" t="str">
        <f t="shared" si="2"/>
        <v/>
      </c>
      <c r="F54" s="293" t="str">
        <f t="shared" si="0"/>
        <v>否</v>
      </c>
      <c r="G54" s="277" t="str">
        <f t="shared" si="1"/>
        <v>项</v>
      </c>
    </row>
    <row r="55" s="270" customFormat="1" ht="36" customHeight="1" spans="1:7">
      <c r="A55" s="295" t="s">
        <v>2661</v>
      </c>
      <c r="B55" s="294" t="s">
        <v>2662</v>
      </c>
      <c r="C55" s="296"/>
      <c r="D55" s="296"/>
      <c r="E55" s="292" t="str">
        <f t="shared" si="2"/>
        <v/>
      </c>
      <c r="F55" s="293" t="str">
        <f t="shared" si="0"/>
        <v>否</v>
      </c>
      <c r="G55" s="277" t="str">
        <f t="shared" si="1"/>
        <v>项</v>
      </c>
    </row>
    <row r="56" s="270" customFormat="1" ht="36" customHeight="1" spans="1:7">
      <c r="A56" s="295" t="s">
        <v>2663</v>
      </c>
      <c r="B56" s="294" t="s">
        <v>2664</v>
      </c>
      <c r="C56" s="299">
        <v>140</v>
      </c>
      <c r="D56" s="300">
        <v>111</v>
      </c>
      <c r="E56" s="292"/>
      <c r="F56" s="293"/>
      <c r="G56" s="277"/>
    </row>
    <row r="57" s="270" customFormat="1" ht="36" customHeight="1" spans="1:7">
      <c r="A57" s="295" t="s">
        <v>2665</v>
      </c>
      <c r="B57" s="294" t="s">
        <v>2666</v>
      </c>
      <c r="C57" s="301">
        <v>8586</v>
      </c>
      <c r="D57" s="300">
        <v>24972</v>
      </c>
      <c r="E57" s="292">
        <f t="shared" ref="E57:E69" si="3">IF(C57&gt;0,D57/C57-1,IF(C57&lt;0,-(D57/C57-1),""))</f>
        <v>1.908</v>
      </c>
      <c r="F57" s="293" t="str">
        <f t="shared" ref="F57:F68" si="4">IF(LEN(A57)=3,"是",IF(B57&lt;&gt;"",IF(SUM(C57:D57)&lt;&gt;0,"是","否"),"是"))</f>
        <v>是</v>
      </c>
      <c r="G57" s="277" t="str">
        <f t="shared" ref="G57:G68" si="5">IF(LEN(A57)=3,"类",IF(LEN(A57)=5,"款","项"))</f>
        <v>项</v>
      </c>
    </row>
    <row r="58" s="270" customFormat="1" ht="36" customHeight="1" spans="1:7">
      <c r="A58" s="289" t="s">
        <v>2667</v>
      </c>
      <c r="B58" s="290" t="s">
        <v>2668</v>
      </c>
      <c r="C58" s="298">
        <f>SUM(C59:C61)</f>
        <v>0</v>
      </c>
      <c r="D58" s="298">
        <f>SUM(D59:D61)</f>
        <v>0</v>
      </c>
      <c r="E58" s="292" t="str">
        <f t="shared" si="3"/>
        <v/>
      </c>
      <c r="F58" s="293" t="str">
        <f t="shared" si="4"/>
        <v>否</v>
      </c>
      <c r="G58" s="277" t="str">
        <f t="shared" si="5"/>
        <v>款</v>
      </c>
    </row>
    <row r="59" s="270" customFormat="1" ht="36" customHeight="1" spans="1:7">
      <c r="A59" s="295" t="s">
        <v>2669</v>
      </c>
      <c r="B59" s="294" t="s">
        <v>2642</v>
      </c>
      <c r="C59" s="296"/>
      <c r="D59" s="296"/>
      <c r="E59" s="292" t="str">
        <f t="shared" si="3"/>
        <v/>
      </c>
      <c r="F59" s="293" t="str">
        <f t="shared" si="4"/>
        <v>否</v>
      </c>
      <c r="G59" s="277" t="str">
        <f t="shared" si="5"/>
        <v>项</v>
      </c>
    </row>
    <row r="60" s="270" customFormat="1" ht="36" customHeight="1" spans="1:7">
      <c r="A60" s="295" t="s">
        <v>2670</v>
      </c>
      <c r="B60" s="294" t="s">
        <v>2644</v>
      </c>
      <c r="C60" s="296"/>
      <c r="D60" s="296"/>
      <c r="E60" s="292" t="str">
        <f t="shared" si="3"/>
        <v/>
      </c>
      <c r="F60" s="293" t="str">
        <f t="shared" si="4"/>
        <v>否</v>
      </c>
      <c r="G60" s="277" t="str">
        <f t="shared" si="5"/>
        <v>项</v>
      </c>
    </row>
    <row r="61" s="270" customFormat="1" ht="36" customHeight="1" spans="1:7">
      <c r="A61" s="295" t="s">
        <v>2671</v>
      </c>
      <c r="B61" s="294" t="s">
        <v>2672</v>
      </c>
      <c r="C61" s="296"/>
      <c r="D61" s="296"/>
      <c r="E61" s="292" t="str">
        <f t="shared" si="3"/>
        <v/>
      </c>
      <c r="F61" s="293" t="str">
        <f t="shared" si="4"/>
        <v>否</v>
      </c>
      <c r="G61" s="277" t="str">
        <f t="shared" si="5"/>
        <v>项</v>
      </c>
    </row>
    <row r="62" s="270" customFormat="1" ht="36" customHeight="1" spans="1:7">
      <c r="A62" s="289" t="s">
        <v>2673</v>
      </c>
      <c r="B62" s="290" t="s">
        <v>2674</v>
      </c>
      <c r="C62" s="298"/>
      <c r="D62" s="298"/>
      <c r="E62" s="292" t="str">
        <f t="shared" si="3"/>
        <v/>
      </c>
      <c r="F62" s="293" t="str">
        <f t="shared" si="4"/>
        <v>否</v>
      </c>
      <c r="G62" s="277" t="str">
        <f t="shared" si="5"/>
        <v>款</v>
      </c>
    </row>
    <row r="63" s="270" customFormat="1" ht="36" customHeight="1" spans="1:7">
      <c r="A63" s="289" t="s">
        <v>2675</v>
      </c>
      <c r="B63" s="290" t="s">
        <v>2676</v>
      </c>
      <c r="C63" s="298">
        <f>SUM(C64:C68)</f>
        <v>0</v>
      </c>
      <c r="D63" s="298">
        <f>SUM(D64:D68)</f>
        <v>0</v>
      </c>
      <c r="E63" s="292" t="str">
        <f t="shared" si="3"/>
        <v/>
      </c>
      <c r="F63" s="293" t="str">
        <f t="shared" si="4"/>
        <v>否</v>
      </c>
      <c r="G63" s="277" t="str">
        <f t="shared" si="5"/>
        <v>款</v>
      </c>
    </row>
    <row r="64" s="270" customFormat="1" ht="36" customHeight="1" spans="1:7">
      <c r="A64" s="295" t="s">
        <v>2677</v>
      </c>
      <c r="B64" s="294" t="s">
        <v>2678</v>
      </c>
      <c r="C64" s="296"/>
      <c r="D64" s="296"/>
      <c r="E64" s="292" t="str">
        <f t="shared" si="3"/>
        <v/>
      </c>
      <c r="F64" s="293" t="str">
        <f t="shared" si="4"/>
        <v>否</v>
      </c>
      <c r="G64" s="277" t="str">
        <f t="shared" si="5"/>
        <v>项</v>
      </c>
    </row>
    <row r="65" s="270" customFormat="1" ht="36" customHeight="1" spans="1:7">
      <c r="A65" s="295" t="s">
        <v>2679</v>
      </c>
      <c r="B65" s="294" t="s">
        <v>2680</v>
      </c>
      <c r="C65" s="296"/>
      <c r="D65" s="296"/>
      <c r="E65" s="292" t="str">
        <f t="shared" si="3"/>
        <v/>
      </c>
      <c r="F65" s="293" t="str">
        <f t="shared" si="4"/>
        <v>否</v>
      </c>
      <c r="G65" s="277" t="str">
        <f t="shared" si="5"/>
        <v>项</v>
      </c>
    </row>
    <row r="66" s="270" customFormat="1" ht="36" customHeight="1" spans="1:7">
      <c r="A66" s="295" t="s">
        <v>2681</v>
      </c>
      <c r="B66" s="294" t="s">
        <v>2682</v>
      </c>
      <c r="C66" s="296"/>
      <c r="D66" s="296"/>
      <c r="E66" s="292" t="str">
        <f t="shared" si="3"/>
        <v/>
      </c>
      <c r="F66" s="293" t="str">
        <f t="shared" si="4"/>
        <v>否</v>
      </c>
      <c r="G66" s="277" t="str">
        <f t="shared" si="5"/>
        <v>项</v>
      </c>
    </row>
    <row r="67" s="270" customFormat="1" ht="36" customHeight="1" spans="1:7">
      <c r="A67" s="295" t="s">
        <v>2683</v>
      </c>
      <c r="B67" s="294" t="s">
        <v>2684</v>
      </c>
      <c r="C67" s="296"/>
      <c r="D67" s="296"/>
      <c r="E67" s="292" t="str">
        <f t="shared" si="3"/>
        <v/>
      </c>
      <c r="F67" s="293" t="str">
        <f t="shared" si="4"/>
        <v>否</v>
      </c>
      <c r="G67" s="277" t="str">
        <f t="shared" si="5"/>
        <v>项</v>
      </c>
    </row>
    <row r="68" s="270" customFormat="1" ht="36" customHeight="1" spans="1:7">
      <c r="A68" s="295" t="s">
        <v>2685</v>
      </c>
      <c r="B68" s="294" t="s">
        <v>2686</v>
      </c>
      <c r="C68" s="296"/>
      <c r="D68" s="296"/>
      <c r="E68" s="292" t="str">
        <f t="shared" si="3"/>
        <v/>
      </c>
      <c r="F68" s="293" t="str">
        <f t="shared" si="4"/>
        <v>否</v>
      </c>
      <c r="G68" s="277" t="str">
        <f t="shared" si="5"/>
        <v>项</v>
      </c>
    </row>
    <row r="69" s="270" customFormat="1" ht="36" customHeight="1" spans="1:7">
      <c r="A69" s="289" t="s">
        <v>2687</v>
      </c>
      <c r="B69" s="290" t="s">
        <v>2688</v>
      </c>
      <c r="C69" s="298">
        <f>SUM(C70:C72)</f>
        <v>315</v>
      </c>
      <c r="D69" s="298">
        <f>SUM(D70:D72)</f>
        <v>500</v>
      </c>
      <c r="E69" s="292">
        <f t="shared" si="3"/>
        <v>0.587</v>
      </c>
      <c r="F69" s="293" t="str">
        <f t="shared" ref="F69:F132" si="6">IF(LEN(A69)=3,"是",IF(B69&lt;&gt;"",IF(SUM(C69:D69)&lt;&gt;0,"是","否"),"是"))</f>
        <v>是</v>
      </c>
      <c r="G69" s="277" t="str">
        <f t="shared" ref="G69:G132" si="7">IF(LEN(A69)=3,"类",IF(LEN(A69)=5,"款","项"))</f>
        <v>款</v>
      </c>
    </row>
    <row r="70" s="270" customFormat="1" ht="36" customHeight="1" spans="1:7">
      <c r="A70" s="295" t="s">
        <v>2689</v>
      </c>
      <c r="B70" s="294" t="s">
        <v>2690</v>
      </c>
      <c r="C70" s="299">
        <v>15</v>
      </c>
      <c r="D70" s="296"/>
      <c r="E70" s="292">
        <f t="shared" ref="E70:E133" si="8">IF(C70&gt;0,D70/C70-1,IF(C70&lt;0,-(D70/C70-1),""))</f>
        <v>-1</v>
      </c>
      <c r="F70" s="293" t="str">
        <f t="shared" si="6"/>
        <v>是</v>
      </c>
      <c r="G70" s="277" t="str">
        <f t="shared" si="7"/>
        <v>项</v>
      </c>
    </row>
    <row r="71" s="270" customFormat="1" ht="36" customHeight="1" spans="1:7">
      <c r="A71" s="295" t="s">
        <v>2691</v>
      </c>
      <c r="B71" s="294" t="s">
        <v>2692</v>
      </c>
      <c r="C71" s="296"/>
      <c r="D71" s="296"/>
      <c r="E71" s="292" t="str">
        <f t="shared" si="8"/>
        <v/>
      </c>
      <c r="F71" s="293" t="str">
        <f t="shared" si="6"/>
        <v>否</v>
      </c>
      <c r="G71" s="277" t="str">
        <f t="shared" si="7"/>
        <v>项</v>
      </c>
    </row>
    <row r="72" s="270" customFormat="1" ht="36" customHeight="1" spans="1:7">
      <c r="A72" s="295" t="s">
        <v>2693</v>
      </c>
      <c r="B72" s="294" t="s">
        <v>2694</v>
      </c>
      <c r="C72" s="301">
        <v>300</v>
      </c>
      <c r="D72" s="300">
        <v>500</v>
      </c>
      <c r="E72" s="292">
        <f t="shared" si="8"/>
        <v>0.667</v>
      </c>
      <c r="F72" s="293" t="str">
        <f t="shared" si="6"/>
        <v>是</v>
      </c>
      <c r="G72" s="277" t="str">
        <f t="shared" si="7"/>
        <v>项</v>
      </c>
    </row>
    <row r="73" s="270" customFormat="1" ht="36" customHeight="1" spans="1:7">
      <c r="A73" s="289" t="s">
        <v>2695</v>
      </c>
      <c r="B73" s="290" t="s">
        <v>2696</v>
      </c>
      <c r="C73" s="298">
        <f>SUM(C74:C76)</f>
        <v>0</v>
      </c>
      <c r="D73" s="298">
        <f>SUM(D74:D76)</f>
        <v>0</v>
      </c>
      <c r="E73" s="292" t="str">
        <f t="shared" si="8"/>
        <v/>
      </c>
      <c r="F73" s="293" t="str">
        <f t="shared" si="6"/>
        <v>否</v>
      </c>
      <c r="G73" s="277" t="str">
        <f t="shared" si="7"/>
        <v>款</v>
      </c>
    </row>
    <row r="74" s="270" customFormat="1" ht="36" customHeight="1" spans="1:7">
      <c r="A74" s="295" t="s">
        <v>2697</v>
      </c>
      <c r="B74" s="294" t="s">
        <v>2642</v>
      </c>
      <c r="C74" s="296"/>
      <c r="D74" s="296"/>
      <c r="E74" s="292" t="str">
        <f t="shared" si="8"/>
        <v/>
      </c>
      <c r="F74" s="293" t="str">
        <f t="shared" si="6"/>
        <v>否</v>
      </c>
      <c r="G74" s="277" t="str">
        <f t="shared" si="7"/>
        <v>项</v>
      </c>
    </row>
    <row r="75" s="270" customFormat="1" ht="36" customHeight="1" spans="1:7">
      <c r="A75" s="295" t="s">
        <v>2698</v>
      </c>
      <c r="B75" s="294" t="s">
        <v>2644</v>
      </c>
      <c r="C75" s="296"/>
      <c r="D75" s="296"/>
      <c r="E75" s="292" t="str">
        <f t="shared" si="8"/>
        <v/>
      </c>
      <c r="F75" s="293" t="str">
        <f t="shared" si="6"/>
        <v>否</v>
      </c>
      <c r="G75" s="277" t="str">
        <f t="shared" si="7"/>
        <v>项</v>
      </c>
    </row>
    <row r="76" s="270" customFormat="1" ht="36" customHeight="1" spans="1:7">
      <c r="A76" s="295" t="s">
        <v>2699</v>
      </c>
      <c r="B76" s="294" t="s">
        <v>2700</v>
      </c>
      <c r="C76" s="296"/>
      <c r="D76" s="296"/>
      <c r="E76" s="292" t="str">
        <f t="shared" si="8"/>
        <v/>
      </c>
      <c r="F76" s="293" t="str">
        <f t="shared" si="6"/>
        <v>否</v>
      </c>
      <c r="G76" s="277" t="str">
        <f t="shared" si="7"/>
        <v>项</v>
      </c>
    </row>
    <row r="77" s="270" customFormat="1" ht="36" customHeight="1" spans="1:7">
      <c r="A77" s="289" t="s">
        <v>2701</v>
      </c>
      <c r="B77" s="290" t="s">
        <v>2702</v>
      </c>
      <c r="C77" s="298">
        <f>SUM(C78:C80)</f>
        <v>0</v>
      </c>
      <c r="D77" s="298">
        <f>SUM(D78:D80)</f>
        <v>0</v>
      </c>
      <c r="E77" s="292" t="str">
        <f t="shared" si="8"/>
        <v/>
      </c>
      <c r="F77" s="293" t="str">
        <f t="shared" si="6"/>
        <v>否</v>
      </c>
      <c r="G77" s="277" t="str">
        <f t="shared" si="7"/>
        <v>款</v>
      </c>
    </row>
    <row r="78" s="270" customFormat="1" ht="36" customHeight="1" spans="1:7">
      <c r="A78" s="295" t="s">
        <v>2703</v>
      </c>
      <c r="B78" s="294" t="s">
        <v>2642</v>
      </c>
      <c r="C78" s="296"/>
      <c r="D78" s="296"/>
      <c r="E78" s="292" t="str">
        <f t="shared" si="8"/>
        <v/>
      </c>
      <c r="F78" s="293" t="str">
        <f t="shared" si="6"/>
        <v>否</v>
      </c>
      <c r="G78" s="277" t="str">
        <f t="shared" si="7"/>
        <v>项</v>
      </c>
    </row>
    <row r="79" s="270" customFormat="1" ht="36" customHeight="1" spans="1:7">
      <c r="A79" s="295" t="s">
        <v>2704</v>
      </c>
      <c r="B79" s="294" t="s">
        <v>2644</v>
      </c>
      <c r="C79" s="296"/>
      <c r="D79" s="296"/>
      <c r="E79" s="292" t="str">
        <f t="shared" si="8"/>
        <v/>
      </c>
      <c r="F79" s="293" t="str">
        <f t="shared" si="6"/>
        <v>否</v>
      </c>
      <c r="G79" s="277" t="str">
        <f t="shared" si="7"/>
        <v>项</v>
      </c>
    </row>
    <row r="80" s="270" customFormat="1" ht="36" customHeight="1" spans="1:7">
      <c r="A80" s="295" t="s">
        <v>2705</v>
      </c>
      <c r="B80" s="294" t="s">
        <v>2706</v>
      </c>
      <c r="C80" s="296"/>
      <c r="D80" s="296"/>
      <c r="E80" s="292" t="str">
        <f t="shared" si="8"/>
        <v/>
      </c>
      <c r="F80" s="293" t="str">
        <f t="shared" si="6"/>
        <v>否</v>
      </c>
      <c r="G80" s="277" t="str">
        <f t="shared" si="7"/>
        <v>项</v>
      </c>
    </row>
    <row r="81" s="270" customFormat="1" ht="36" customHeight="1" spans="1:7">
      <c r="A81" s="289" t="s">
        <v>2707</v>
      </c>
      <c r="B81" s="290" t="s">
        <v>2708</v>
      </c>
      <c r="C81" s="298">
        <f>SUM(C82:C86)</f>
        <v>0</v>
      </c>
      <c r="D81" s="298">
        <f>SUM(D82:D86)</f>
        <v>0</v>
      </c>
      <c r="E81" s="292" t="str">
        <f t="shared" si="8"/>
        <v/>
      </c>
      <c r="F81" s="293" t="str">
        <f t="shared" si="6"/>
        <v>否</v>
      </c>
      <c r="G81" s="277" t="str">
        <f t="shared" si="7"/>
        <v>款</v>
      </c>
    </row>
    <row r="82" s="270" customFormat="1" ht="36" customHeight="1" spans="1:7">
      <c r="A82" s="295" t="s">
        <v>2709</v>
      </c>
      <c r="B82" s="294" t="s">
        <v>2678</v>
      </c>
      <c r="C82" s="296"/>
      <c r="D82" s="296"/>
      <c r="E82" s="292" t="str">
        <f t="shared" si="8"/>
        <v/>
      </c>
      <c r="F82" s="293" t="str">
        <f t="shared" si="6"/>
        <v>否</v>
      </c>
      <c r="G82" s="277" t="str">
        <f t="shared" si="7"/>
        <v>项</v>
      </c>
    </row>
    <row r="83" s="270" customFormat="1" ht="36" customHeight="1" spans="1:7">
      <c r="A83" s="295" t="s">
        <v>2710</v>
      </c>
      <c r="B83" s="294" t="s">
        <v>2680</v>
      </c>
      <c r="C83" s="296"/>
      <c r="D83" s="296"/>
      <c r="E83" s="292" t="str">
        <f t="shared" si="8"/>
        <v/>
      </c>
      <c r="F83" s="293" t="str">
        <f t="shared" si="6"/>
        <v>否</v>
      </c>
      <c r="G83" s="277" t="str">
        <f t="shared" si="7"/>
        <v>项</v>
      </c>
    </row>
    <row r="84" s="270" customFormat="1" ht="36" customHeight="1" spans="1:7">
      <c r="A84" s="295" t="s">
        <v>2711</v>
      </c>
      <c r="B84" s="294" t="s">
        <v>2682</v>
      </c>
      <c r="C84" s="296"/>
      <c r="D84" s="296"/>
      <c r="E84" s="292" t="str">
        <f t="shared" si="8"/>
        <v/>
      </c>
      <c r="F84" s="293" t="str">
        <f t="shared" si="6"/>
        <v>否</v>
      </c>
      <c r="G84" s="277" t="str">
        <f t="shared" si="7"/>
        <v>项</v>
      </c>
    </row>
    <row r="85" s="270" customFormat="1" ht="36" customHeight="1" spans="1:7">
      <c r="A85" s="295" t="s">
        <v>2712</v>
      </c>
      <c r="B85" s="294" t="s">
        <v>2684</v>
      </c>
      <c r="C85" s="296"/>
      <c r="D85" s="296"/>
      <c r="E85" s="292" t="str">
        <f t="shared" si="8"/>
        <v/>
      </c>
      <c r="F85" s="293" t="str">
        <f t="shared" si="6"/>
        <v>否</v>
      </c>
      <c r="G85" s="277" t="str">
        <f t="shared" si="7"/>
        <v>项</v>
      </c>
    </row>
    <row r="86" s="270" customFormat="1" ht="36" customHeight="1" spans="1:7">
      <c r="A86" s="295" t="s">
        <v>2713</v>
      </c>
      <c r="B86" s="294" t="s">
        <v>2714</v>
      </c>
      <c r="C86" s="296"/>
      <c r="D86" s="296"/>
      <c r="E86" s="292" t="str">
        <f t="shared" si="8"/>
        <v/>
      </c>
      <c r="F86" s="293" t="str">
        <f t="shared" si="6"/>
        <v>否</v>
      </c>
      <c r="G86" s="277" t="str">
        <f t="shared" si="7"/>
        <v>项</v>
      </c>
    </row>
    <row r="87" s="270" customFormat="1" ht="36" customHeight="1" spans="1:7">
      <c r="A87" s="289" t="s">
        <v>2715</v>
      </c>
      <c r="B87" s="290" t="s">
        <v>2716</v>
      </c>
      <c r="C87" s="298">
        <f>SUM(C88:C89)</f>
        <v>0</v>
      </c>
      <c r="D87" s="298">
        <f>SUM(D88:D89)</f>
        <v>0</v>
      </c>
      <c r="E87" s="292" t="str">
        <f t="shared" si="8"/>
        <v/>
      </c>
      <c r="F87" s="293" t="str">
        <f t="shared" si="6"/>
        <v>否</v>
      </c>
      <c r="G87" s="277" t="str">
        <f t="shared" si="7"/>
        <v>款</v>
      </c>
    </row>
    <row r="88" s="270" customFormat="1" ht="36" customHeight="1" spans="1:7">
      <c r="A88" s="295" t="s">
        <v>2717</v>
      </c>
      <c r="B88" s="294" t="s">
        <v>2690</v>
      </c>
      <c r="C88" s="296"/>
      <c r="D88" s="296"/>
      <c r="E88" s="292" t="str">
        <f t="shared" si="8"/>
        <v/>
      </c>
      <c r="F88" s="293" t="str">
        <f t="shared" si="6"/>
        <v>否</v>
      </c>
      <c r="G88" s="277" t="str">
        <f t="shared" si="7"/>
        <v>项</v>
      </c>
    </row>
    <row r="89" s="270" customFormat="1" ht="36" customHeight="1" spans="1:7">
      <c r="A89" s="295" t="s">
        <v>2718</v>
      </c>
      <c r="B89" s="294" t="s">
        <v>2719</v>
      </c>
      <c r="C89" s="296"/>
      <c r="D89" s="296"/>
      <c r="E89" s="292" t="str">
        <f t="shared" si="8"/>
        <v/>
      </c>
      <c r="F89" s="293" t="str">
        <f t="shared" si="6"/>
        <v>否</v>
      </c>
      <c r="G89" s="277" t="str">
        <f t="shared" si="7"/>
        <v>项</v>
      </c>
    </row>
    <row r="90" s="270" customFormat="1" ht="36" customHeight="1" spans="1:7">
      <c r="A90" s="289" t="s">
        <v>2720</v>
      </c>
      <c r="B90" s="290" t="s">
        <v>2721</v>
      </c>
      <c r="C90" s="298">
        <f>SUM(C91:C98)</f>
        <v>0</v>
      </c>
      <c r="D90" s="298">
        <f>SUM(D91:D98)</f>
        <v>0</v>
      </c>
      <c r="E90" s="292" t="str">
        <f t="shared" si="8"/>
        <v/>
      </c>
      <c r="F90" s="293" t="str">
        <f t="shared" si="6"/>
        <v>否</v>
      </c>
      <c r="G90" s="277" t="str">
        <f t="shared" si="7"/>
        <v>款</v>
      </c>
    </row>
    <row r="91" s="270" customFormat="1" ht="36" customHeight="1" spans="1:7">
      <c r="A91" s="295" t="s">
        <v>2722</v>
      </c>
      <c r="B91" s="294" t="s">
        <v>2642</v>
      </c>
      <c r="C91" s="296"/>
      <c r="D91" s="296"/>
      <c r="E91" s="292" t="str">
        <f t="shared" si="8"/>
        <v/>
      </c>
      <c r="F91" s="293" t="str">
        <f t="shared" si="6"/>
        <v>否</v>
      </c>
      <c r="G91" s="277" t="str">
        <f t="shared" si="7"/>
        <v>项</v>
      </c>
    </row>
    <row r="92" s="270" customFormat="1" ht="36" customHeight="1" spans="1:7">
      <c r="A92" s="295" t="s">
        <v>2723</v>
      </c>
      <c r="B92" s="294" t="s">
        <v>2644</v>
      </c>
      <c r="C92" s="296"/>
      <c r="D92" s="296"/>
      <c r="E92" s="292" t="str">
        <f t="shared" si="8"/>
        <v/>
      </c>
      <c r="F92" s="293" t="str">
        <f t="shared" si="6"/>
        <v>否</v>
      </c>
      <c r="G92" s="277" t="str">
        <f t="shared" si="7"/>
        <v>项</v>
      </c>
    </row>
    <row r="93" s="270" customFormat="1" ht="36" customHeight="1" spans="1:7">
      <c r="A93" s="295" t="s">
        <v>2724</v>
      </c>
      <c r="B93" s="294" t="s">
        <v>2646</v>
      </c>
      <c r="C93" s="296"/>
      <c r="D93" s="296"/>
      <c r="E93" s="292" t="str">
        <f t="shared" si="8"/>
        <v/>
      </c>
      <c r="F93" s="293" t="str">
        <f t="shared" si="6"/>
        <v>否</v>
      </c>
      <c r="G93" s="277" t="str">
        <f t="shared" si="7"/>
        <v>项</v>
      </c>
    </row>
    <row r="94" s="270" customFormat="1" ht="36" customHeight="1" spans="1:7">
      <c r="A94" s="295" t="s">
        <v>2725</v>
      </c>
      <c r="B94" s="294" t="s">
        <v>2648</v>
      </c>
      <c r="C94" s="296"/>
      <c r="D94" s="296"/>
      <c r="E94" s="292" t="str">
        <f t="shared" si="8"/>
        <v/>
      </c>
      <c r="F94" s="293" t="str">
        <f t="shared" si="6"/>
        <v>否</v>
      </c>
      <c r="G94" s="277" t="str">
        <f t="shared" si="7"/>
        <v>项</v>
      </c>
    </row>
    <row r="95" s="270" customFormat="1" ht="36" customHeight="1" spans="1:7">
      <c r="A95" s="295" t="s">
        <v>2726</v>
      </c>
      <c r="B95" s="294" t="s">
        <v>2654</v>
      </c>
      <c r="C95" s="296"/>
      <c r="D95" s="296"/>
      <c r="E95" s="292" t="str">
        <f t="shared" si="8"/>
        <v/>
      </c>
      <c r="F95" s="293" t="str">
        <f t="shared" si="6"/>
        <v>否</v>
      </c>
      <c r="G95" s="277" t="str">
        <f t="shared" si="7"/>
        <v>项</v>
      </c>
    </row>
    <row r="96" s="270" customFormat="1" ht="36" customHeight="1" spans="1:7">
      <c r="A96" s="295" t="s">
        <v>2727</v>
      </c>
      <c r="B96" s="294" t="s">
        <v>2658</v>
      </c>
      <c r="C96" s="296"/>
      <c r="D96" s="296"/>
      <c r="E96" s="292" t="str">
        <f t="shared" si="8"/>
        <v/>
      </c>
      <c r="F96" s="293" t="str">
        <f t="shared" si="6"/>
        <v>否</v>
      </c>
      <c r="G96" s="277" t="str">
        <f t="shared" si="7"/>
        <v>项</v>
      </c>
    </row>
    <row r="97" s="270" customFormat="1" ht="36" customHeight="1" spans="1:7">
      <c r="A97" s="295" t="s">
        <v>2728</v>
      </c>
      <c r="B97" s="294" t="s">
        <v>2660</v>
      </c>
      <c r="C97" s="296"/>
      <c r="D97" s="296"/>
      <c r="E97" s="292" t="str">
        <f t="shared" si="8"/>
        <v/>
      </c>
      <c r="F97" s="293" t="str">
        <f t="shared" si="6"/>
        <v>否</v>
      </c>
      <c r="G97" s="277" t="str">
        <f t="shared" si="7"/>
        <v>项</v>
      </c>
    </row>
    <row r="98" s="270" customFormat="1" ht="36" customHeight="1" spans="1:7">
      <c r="A98" s="295" t="s">
        <v>2729</v>
      </c>
      <c r="B98" s="294" t="s">
        <v>2730</v>
      </c>
      <c r="C98" s="296"/>
      <c r="D98" s="296"/>
      <c r="E98" s="292" t="str">
        <f t="shared" si="8"/>
        <v/>
      </c>
      <c r="F98" s="293" t="str">
        <f t="shared" si="6"/>
        <v>否</v>
      </c>
      <c r="G98" s="277" t="str">
        <f t="shared" si="7"/>
        <v>项</v>
      </c>
    </row>
    <row r="99" s="270" customFormat="1" ht="36" customHeight="1" spans="1:7">
      <c r="A99" s="289" t="s">
        <v>92</v>
      </c>
      <c r="B99" s="290" t="s">
        <v>2731</v>
      </c>
      <c r="C99" s="291">
        <f>SUM(C100,C105,C110,C115,C118,C123,C127)</f>
        <v>932</v>
      </c>
      <c r="D99" s="291">
        <f>SUM(D100,D105,D110,D115,D118,D123,D127)</f>
        <v>1779</v>
      </c>
      <c r="E99" s="292">
        <f t="shared" si="8"/>
        <v>0.909</v>
      </c>
      <c r="F99" s="293" t="str">
        <f t="shared" si="6"/>
        <v>是</v>
      </c>
      <c r="G99" s="277" t="str">
        <f t="shared" si="7"/>
        <v>类</v>
      </c>
    </row>
    <row r="100" s="270" customFormat="1" ht="36" customHeight="1" spans="1:7">
      <c r="A100" s="289" t="s">
        <v>2732</v>
      </c>
      <c r="B100" s="290" t="s">
        <v>2733</v>
      </c>
      <c r="C100" s="291">
        <f>SUM(C101:C104)</f>
        <v>375</v>
      </c>
      <c r="D100" s="291">
        <f>SUM(D101:D104)</f>
        <v>1225</v>
      </c>
      <c r="E100" s="292">
        <f t="shared" si="8"/>
        <v>2.267</v>
      </c>
      <c r="F100" s="293" t="str">
        <f t="shared" si="6"/>
        <v>是</v>
      </c>
      <c r="G100" s="277" t="str">
        <f t="shared" si="7"/>
        <v>款</v>
      </c>
    </row>
    <row r="101" s="270" customFormat="1" ht="36" customHeight="1" spans="1:7">
      <c r="A101" s="295" t="s">
        <v>2734</v>
      </c>
      <c r="B101" s="294" t="s">
        <v>2612</v>
      </c>
      <c r="C101" s="301">
        <v>375</v>
      </c>
      <c r="D101" s="300">
        <v>1140</v>
      </c>
      <c r="E101" s="292">
        <f t="shared" si="8"/>
        <v>2.04</v>
      </c>
      <c r="F101" s="293" t="str">
        <f t="shared" si="6"/>
        <v>是</v>
      </c>
      <c r="G101" s="277" t="str">
        <f t="shared" si="7"/>
        <v>项</v>
      </c>
    </row>
    <row r="102" s="270" customFormat="1" ht="36" customHeight="1" spans="1:7">
      <c r="A102" s="295" t="s">
        <v>2735</v>
      </c>
      <c r="B102" s="294" t="s">
        <v>2736</v>
      </c>
      <c r="C102" s="296"/>
      <c r="D102" s="296"/>
      <c r="E102" s="292" t="str">
        <f t="shared" si="8"/>
        <v/>
      </c>
      <c r="F102" s="293" t="str">
        <f t="shared" si="6"/>
        <v>否</v>
      </c>
      <c r="G102" s="277" t="str">
        <f t="shared" si="7"/>
        <v>项</v>
      </c>
    </row>
    <row r="103" s="270" customFormat="1" ht="36" customHeight="1" spans="1:7">
      <c r="A103" s="295" t="s">
        <v>2737</v>
      </c>
      <c r="B103" s="294" t="s">
        <v>2738</v>
      </c>
      <c r="C103" s="296"/>
      <c r="D103" s="296"/>
      <c r="E103" s="292" t="str">
        <f t="shared" si="8"/>
        <v/>
      </c>
      <c r="F103" s="293" t="str">
        <f t="shared" si="6"/>
        <v>否</v>
      </c>
      <c r="G103" s="277" t="str">
        <f t="shared" si="7"/>
        <v>项</v>
      </c>
    </row>
    <row r="104" s="270" customFormat="1" ht="36" customHeight="1" spans="1:7">
      <c r="A104" s="295" t="s">
        <v>2739</v>
      </c>
      <c r="B104" s="294" t="s">
        <v>2740</v>
      </c>
      <c r="C104" s="297"/>
      <c r="D104" s="302">
        <v>85</v>
      </c>
      <c r="E104" s="292" t="str">
        <f t="shared" si="8"/>
        <v/>
      </c>
      <c r="F104" s="293" t="str">
        <f t="shared" si="6"/>
        <v>是</v>
      </c>
      <c r="G104" s="277" t="str">
        <f t="shared" si="7"/>
        <v>项</v>
      </c>
    </row>
    <row r="105" s="270" customFormat="1" ht="36" customHeight="1" spans="1:7">
      <c r="A105" s="289" t="s">
        <v>2741</v>
      </c>
      <c r="B105" s="290" t="s">
        <v>2742</v>
      </c>
      <c r="C105" s="298">
        <f>SUM(C106:C109)</f>
        <v>0</v>
      </c>
      <c r="D105" s="298">
        <f>SUM(D106:D109)</f>
        <v>0</v>
      </c>
      <c r="E105" s="292" t="str">
        <f t="shared" si="8"/>
        <v/>
      </c>
      <c r="F105" s="293" t="str">
        <f t="shared" si="6"/>
        <v>否</v>
      </c>
      <c r="G105" s="277" t="str">
        <f t="shared" si="7"/>
        <v>款</v>
      </c>
    </row>
    <row r="106" s="270" customFormat="1" ht="36" customHeight="1" spans="1:7">
      <c r="A106" s="295" t="s">
        <v>2743</v>
      </c>
      <c r="B106" s="294" t="s">
        <v>2612</v>
      </c>
      <c r="C106" s="296"/>
      <c r="D106" s="296"/>
      <c r="E106" s="292" t="str">
        <f t="shared" si="8"/>
        <v/>
      </c>
      <c r="F106" s="293" t="str">
        <f t="shared" si="6"/>
        <v>否</v>
      </c>
      <c r="G106" s="277" t="str">
        <f t="shared" si="7"/>
        <v>项</v>
      </c>
    </row>
    <row r="107" s="270" customFormat="1" ht="36" customHeight="1" spans="1:7">
      <c r="A107" s="295" t="s">
        <v>2744</v>
      </c>
      <c r="B107" s="294" t="s">
        <v>2736</v>
      </c>
      <c r="C107" s="296"/>
      <c r="D107" s="296"/>
      <c r="E107" s="292" t="str">
        <f t="shared" si="8"/>
        <v/>
      </c>
      <c r="F107" s="293" t="str">
        <f t="shared" si="6"/>
        <v>否</v>
      </c>
      <c r="G107" s="277" t="str">
        <f t="shared" si="7"/>
        <v>项</v>
      </c>
    </row>
    <row r="108" s="270" customFormat="1" ht="36" customHeight="1" spans="1:7">
      <c r="A108" s="295" t="s">
        <v>2745</v>
      </c>
      <c r="B108" s="294" t="s">
        <v>2746</v>
      </c>
      <c r="C108" s="296"/>
      <c r="D108" s="296"/>
      <c r="E108" s="292" t="str">
        <f t="shared" si="8"/>
        <v/>
      </c>
      <c r="F108" s="293" t="str">
        <f t="shared" si="6"/>
        <v>否</v>
      </c>
      <c r="G108" s="277" t="str">
        <f t="shared" si="7"/>
        <v>项</v>
      </c>
    </row>
    <row r="109" s="270" customFormat="1" ht="36" customHeight="1" spans="1:7">
      <c r="A109" s="295" t="s">
        <v>2747</v>
      </c>
      <c r="B109" s="294" t="s">
        <v>2748</v>
      </c>
      <c r="C109" s="296"/>
      <c r="D109" s="296"/>
      <c r="E109" s="292" t="str">
        <f t="shared" si="8"/>
        <v/>
      </c>
      <c r="F109" s="293" t="str">
        <f t="shared" si="6"/>
        <v>否</v>
      </c>
      <c r="G109" s="277" t="str">
        <f t="shared" si="7"/>
        <v>项</v>
      </c>
    </row>
    <row r="110" s="270" customFormat="1" ht="36" customHeight="1" spans="1:7">
      <c r="A110" s="289" t="s">
        <v>2749</v>
      </c>
      <c r="B110" s="290" t="s">
        <v>2750</v>
      </c>
      <c r="C110" s="291">
        <f>SUM(C111:C114)</f>
        <v>0</v>
      </c>
      <c r="D110" s="291">
        <f>SUM(D111:D114)</f>
        <v>0</v>
      </c>
      <c r="E110" s="292" t="str">
        <f t="shared" si="8"/>
        <v/>
      </c>
      <c r="F110" s="293" t="str">
        <f t="shared" si="6"/>
        <v>否</v>
      </c>
      <c r="G110" s="277" t="str">
        <f t="shared" si="7"/>
        <v>款</v>
      </c>
    </row>
    <row r="111" s="270" customFormat="1" ht="36" customHeight="1" spans="1:7">
      <c r="A111" s="295" t="s">
        <v>2751</v>
      </c>
      <c r="B111" s="294" t="s">
        <v>2752</v>
      </c>
      <c r="C111" s="296"/>
      <c r="D111" s="296"/>
      <c r="E111" s="292" t="str">
        <f t="shared" si="8"/>
        <v/>
      </c>
      <c r="F111" s="293" t="str">
        <f t="shared" si="6"/>
        <v>否</v>
      </c>
      <c r="G111" s="277" t="str">
        <f t="shared" si="7"/>
        <v>项</v>
      </c>
    </row>
    <row r="112" s="270" customFormat="1" ht="36" customHeight="1" spans="1:7">
      <c r="A112" s="295" t="s">
        <v>2753</v>
      </c>
      <c r="B112" s="294" t="s">
        <v>2754</v>
      </c>
      <c r="C112" s="296"/>
      <c r="D112" s="296"/>
      <c r="E112" s="292" t="str">
        <f t="shared" si="8"/>
        <v/>
      </c>
      <c r="F112" s="293" t="str">
        <f t="shared" si="6"/>
        <v>否</v>
      </c>
      <c r="G112" s="277" t="str">
        <f t="shared" si="7"/>
        <v>项</v>
      </c>
    </row>
    <row r="113" s="270" customFormat="1" ht="36" customHeight="1" spans="1:7">
      <c r="A113" s="295" t="s">
        <v>2755</v>
      </c>
      <c r="B113" s="294" t="s">
        <v>2756</v>
      </c>
      <c r="C113" s="296"/>
      <c r="D113" s="296"/>
      <c r="E113" s="292" t="str">
        <f t="shared" si="8"/>
        <v/>
      </c>
      <c r="F113" s="293" t="str">
        <f t="shared" si="6"/>
        <v>否</v>
      </c>
      <c r="G113" s="277" t="str">
        <f t="shared" si="7"/>
        <v>项</v>
      </c>
    </row>
    <row r="114" s="270" customFormat="1" ht="36" customHeight="1" spans="1:7">
      <c r="A114" s="295" t="s">
        <v>2757</v>
      </c>
      <c r="B114" s="294" t="s">
        <v>2758</v>
      </c>
      <c r="C114" s="297"/>
      <c r="D114" s="297"/>
      <c r="E114" s="292" t="str">
        <f t="shared" si="8"/>
        <v/>
      </c>
      <c r="F114" s="293" t="str">
        <f t="shared" si="6"/>
        <v>否</v>
      </c>
      <c r="G114" s="277" t="str">
        <f t="shared" si="7"/>
        <v>项</v>
      </c>
    </row>
    <row r="115" s="270" customFormat="1" ht="36" customHeight="1" spans="1:7">
      <c r="A115" s="303">
        <v>21370</v>
      </c>
      <c r="B115" s="290" t="s">
        <v>2759</v>
      </c>
      <c r="C115" s="298">
        <f>SUM(C116:C117)</f>
        <v>0</v>
      </c>
      <c r="D115" s="298">
        <f>SUM(D116:D117)</f>
        <v>0</v>
      </c>
      <c r="E115" s="292" t="str">
        <f t="shared" si="8"/>
        <v/>
      </c>
      <c r="F115" s="293" t="str">
        <f t="shared" si="6"/>
        <v>否</v>
      </c>
      <c r="G115" s="277" t="str">
        <f t="shared" si="7"/>
        <v>款</v>
      </c>
    </row>
    <row r="116" s="270" customFormat="1" ht="36" customHeight="1" spans="1:7">
      <c r="A116" s="304">
        <v>2137001</v>
      </c>
      <c r="B116" s="294" t="s">
        <v>2612</v>
      </c>
      <c r="C116" s="296"/>
      <c r="D116" s="296"/>
      <c r="E116" s="292" t="str">
        <f t="shared" si="8"/>
        <v/>
      </c>
      <c r="F116" s="293" t="str">
        <f t="shared" si="6"/>
        <v>否</v>
      </c>
      <c r="G116" s="277" t="str">
        <f t="shared" si="7"/>
        <v>项</v>
      </c>
    </row>
    <row r="117" s="270" customFormat="1" ht="36" customHeight="1" spans="1:7">
      <c r="A117" s="304">
        <v>2137099</v>
      </c>
      <c r="B117" s="294" t="s">
        <v>2760</v>
      </c>
      <c r="C117" s="296"/>
      <c r="D117" s="296"/>
      <c r="E117" s="292" t="str">
        <f t="shared" si="8"/>
        <v/>
      </c>
      <c r="F117" s="293" t="str">
        <f t="shared" si="6"/>
        <v>否</v>
      </c>
      <c r="G117" s="277" t="str">
        <f t="shared" si="7"/>
        <v>项</v>
      </c>
    </row>
    <row r="118" s="270" customFormat="1" ht="36" customHeight="1" spans="1:7">
      <c r="A118" s="303">
        <v>21371</v>
      </c>
      <c r="B118" s="290" t="s">
        <v>2761</v>
      </c>
      <c r="C118" s="298">
        <f>SUM(C119:C122)</f>
        <v>0</v>
      </c>
      <c r="D118" s="298">
        <f>SUM(D119:D122)</f>
        <v>0</v>
      </c>
      <c r="E118" s="292" t="str">
        <f t="shared" si="8"/>
        <v/>
      </c>
      <c r="F118" s="293" t="str">
        <f t="shared" si="6"/>
        <v>否</v>
      </c>
      <c r="G118" s="277" t="str">
        <f t="shared" si="7"/>
        <v>款</v>
      </c>
    </row>
    <row r="119" s="270" customFormat="1" ht="36" customHeight="1" spans="1:7">
      <c r="A119" s="304">
        <v>2137101</v>
      </c>
      <c r="B119" s="294" t="s">
        <v>2752</v>
      </c>
      <c r="C119" s="296"/>
      <c r="D119" s="296"/>
      <c r="E119" s="292" t="str">
        <f t="shared" si="8"/>
        <v/>
      </c>
      <c r="F119" s="293" t="str">
        <f t="shared" si="6"/>
        <v>否</v>
      </c>
      <c r="G119" s="277" t="str">
        <f t="shared" si="7"/>
        <v>项</v>
      </c>
    </row>
    <row r="120" s="270" customFormat="1" ht="36" customHeight="1" spans="1:7">
      <c r="A120" s="304">
        <v>2137102</v>
      </c>
      <c r="B120" s="294" t="s">
        <v>2762</v>
      </c>
      <c r="C120" s="296"/>
      <c r="D120" s="296"/>
      <c r="E120" s="292" t="str">
        <f t="shared" si="8"/>
        <v/>
      </c>
      <c r="F120" s="293" t="str">
        <f t="shared" si="6"/>
        <v>否</v>
      </c>
      <c r="G120" s="277" t="str">
        <f t="shared" si="7"/>
        <v>项</v>
      </c>
    </row>
    <row r="121" s="270" customFormat="1" ht="36" customHeight="1" spans="1:7">
      <c r="A121" s="304">
        <v>2137103</v>
      </c>
      <c r="B121" s="294" t="s">
        <v>2756</v>
      </c>
      <c r="C121" s="296"/>
      <c r="D121" s="296"/>
      <c r="E121" s="292" t="str">
        <f t="shared" si="8"/>
        <v/>
      </c>
      <c r="F121" s="293" t="str">
        <f t="shared" si="6"/>
        <v>否</v>
      </c>
      <c r="G121" s="277" t="str">
        <f t="shared" si="7"/>
        <v>项</v>
      </c>
    </row>
    <row r="122" s="270" customFormat="1" ht="36" customHeight="1" spans="1:7">
      <c r="A122" s="304">
        <v>2137199</v>
      </c>
      <c r="B122" s="294" t="s">
        <v>2763</v>
      </c>
      <c r="C122" s="296"/>
      <c r="D122" s="296"/>
      <c r="E122" s="292" t="str">
        <f t="shared" si="8"/>
        <v/>
      </c>
      <c r="F122" s="293" t="str">
        <f t="shared" si="6"/>
        <v>否</v>
      </c>
      <c r="G122" s="277" t="str">
        <f t="shared" si="7"/>
        <v>项</v>
      </c>
    </row>
    <row r="123" s="270" customFormat="1" ht="36" customHeight="1" spans="1:7">
      <c r="A123" s="303" t="s">
        <v>2764</v>
      </c>
      <c r="B123" s="290" t="s">
        <v>2608</v>
      </c>
      <c r="C123" s="296">
        <f>SUM(C124:C126)</f>
        <v>360</v>
      </c>
      <c r="D123" s="296">
        <f>SUM(D124:D126)</f>
        <v>554</v>
      </c>
      <c r="E123" s="292">
        <f t="shared" si="8"/>
        <v>0.539</v>
      </c>
      <c r="F123" s="293" t="str">
        <f t="shared" si="6"/>
        <v>是</v>
      </c>
      <c r="G123" s="277" t="str">
        <f t="shared" si="7"/>
        <v>款</v>
      </c>
    </row>
    <row r="124" s="270" customFormat="1" ht="36" customHeight="1" spans="1:7">
      <c r="A124" s="304" t="s">
        <v>2765</v>
      </c>
      <c r="B124" s="294" t="s">
        <v>2610</v>
      </c>
      <c r="C124" s="301">
        <v>259</v>
      </c>
      <c r="D124" s="300">
        <v>376</v>
      </c>
      <c r="E124" s="292">
        <f t="shared" si="8"/>
        <v>0.452</v>
      </c>
      <c r="F124" s="293" t="str">
        <f t="shared" si="6"/>
        <v>是</v>
      </c>
      <c r="G124" s="277" t="str">
        <f t="shared" si="7"/>
        <v>项</v>
      </c>
    </row>
    <row r="125" s="270" customFormat="1" ht="36" customHeight="1" spans="1:7">
      <c r="A125" s="304" t="s">
        <v>2766</v>
      </c>
      <c r="B125" s="294" t="s">
        <v>2612</v>
      </c>
      <c r="C125" s="301">
        <v>101</v>
      </c>
      <c r="D125" s="302">
        <v>178</v>
      </c>
      <c r="E125" s="292">
        <f t="shared" si="8"/>
        <v>0.762</v>
      </c>
      <c r="F125" s="293" t="str">
        <f t="shared" si="6"/>
        <v>是</v>
      </c>
      <c r="G125" s="277" t="str">
        <f t="shared" si="7"/>
        <v>项</v>
      </c>
    </row>
    <row r="126" s="270" customFormat="1" ht="36" customHeight="1" spans="1:7">
      <c r="A126" s="304" t="s">
        <v>2767</v>
      </c>
      <c r="B126" s="294" t="s">
        <v>2614</v>
      </c>
      <c r="C126" s="296"/>
      <c r="D126" s="296"/>
      <c r="E126" s="292" t="str">
        <f t="shared" si="8"/>
        <v/>
      </c>
      <c r="F126" s="293" t="str">
        <f t="shared" si="6"/>
        <v>否</v>
      </c>
      <c r="G126" s="277" t="str">
        <f t="shared" si="7"/>
        <v>项</v>
      </c>
    </row>
    <row r="127" s="270" customFormat="1" ht="36" customHeight="1" spans="1:7">
      <c r="A127" s="303">
        <v>21373</v>
      </c>
      <c r="B127" s="290" t="s">
        <v>3054</v>
      </c>
      <c r="C127" s="296">
        <f>SUM(C128:C129)</f>
        <v>197</v>
      </c>
      <c r="D127" s="296">
        <f>SUM(D128:D129)</f>
        <v>0</v>
      </c>
      <c r="E127" s="292"/>
      <c r="F127" s="293"/>
      <c r="G127" s="277"/>
    </row>
    <row r="128" s="270" customFormat="1" ht="36" customHeight="1" spans="1:7">
      <c r="A128" s="304">
        <v>2137301</v>
      </c>
      <c r="B128" s="294" t="s">
        <v>3055</v>
      </c>
      <c r="C128" s="299">
        <v>162</v>
      </c>
      <c r="D128" s="296"/>
      <c r="E128" s="292"/>
      <c r="F128" s="293"/>
      <c r="G128" s="277"/>
    </row>
    <row r="129" s="270" customFormat="1" ht="36" customHeight="1" spans="1:7">
      <c r="A129" s="304">
        <v>2137302</v>
      </c>
      <c r="B129" s="294" t="s">
        <v>3056</v>
      </c>
      <c r="C129" s="305">
        <v>35</v>
      </c>
      <c r="D129" s="296"/>
      <c r="E129" s="292"/>
      <c r="F129" s="293"/>
      <c r="G129" s="277"/>
    </row>
    <row r="130" s="270" customFormat="1" ht="36" customHeight="1" spans="1:7">
      <c r="A130" s="289" t="s">
        <v>94</v>
      </c>
      <c r="B130" s="290" t="s">
        <v>2768</v>
      </c>
      <c r="C130" s="291">
        <f>SUM(C131,C136,C141,C146,C155,C162,C171,C174,C177,C178)</f>
        <v>0</v>
      </c>
      <c r="D130" s="291">
        <f>SUM(D131,D136,D141,D146,D155,D162,D171,D174,D177,D178)</f>
        <v>0</v>
      </c>
      <c r="E130" s="292" t="str">
        <f t="shared" ref="E130:E140" si="9">IF(C130&gt;0,D130/C130-1,IF(C130&lt;0,-(D130/C130-1),""))</f>
        <v/>
      </c>
      <c r="F130" s="293" t="str">
        <f t="shared" ref="F130:F139" si="10">IF(LEN(A130)=3,"是",IF(B130&lt;&gt;"",IF(SUM(C130:D130)&lt;&gt;0,"是","否"),"是"))</f>
        <v>是</v>
      </c>
      <c r="G130" s="277" t="str">
        <f t="shared" ref="G130:G139" si="11">IF(LEN(A130)=3,"类",IF(LEN(A130)=5,"款","项"))</f>
        <v>类</v>
      </c>
    </row>
    <row r="131" s="270" customFormat="1" ht="36" customHeight="1" spans="1:7">
      <c r="A131" s="289" t="s">
        <v>2769</v>
      </c>
      <c r="B131" s="290" t="s">
        <v>2770</v>
      </c>
      <c r="C131" s="298">
        <f>SUM(C132:C135)</f>
        <v>0</v>
      </c>
      <c r="D131" s="298">
        <f>SUM(D132:D135)</f>
        <v>0</v>
      </c>
      <c r="E131" s="292" t="str">
        <f t="shared" si="9"/>
        <v/>
      </c>
      <c r="F131" s="293" t="str">
        <f t="shared" si="10"/>
        <v>否</v>
      </c>
      <c r="G131" s="277" t="str">
        <f t="shared" si="11"/>
        <v>款</v>
      </c>
    </row>
    <row r="132" s="270" customFormat="1" ht="36" customHeight="1" spans="1:7">
      <c r="A132" s="295" t="s">
        <v>2771</v>
      </c>
      <c r="B132" s="294" t="s">
        <v>2772</v>
      </c>
      <c r="C132" s="296"/>
      <c r="D132" s="296"/>
      <c r="E132" s="292" t="str">
        <f t="shared" si="9"/>
        <v/>
      </c>
      <c r="F132" s="293" t="str">
        <f t="shared" si="10"/>
        <v>否</v>
      </c>
      <c r="G132" s="277" t="str">
        <f t="shared" si="11"/>
        <v>项</v>
      </c>
    </row>
    <row r="133" s="270" customFormat="1" ht="36" customHeight="1" spans="1:7">
      <c r="A133" s="295" t="s">
        <v>2773</v>
      </c>
      <c r="B133" s="294" t="s">
        <v>2774</v>
      </c>
      <c r="C133" s="296"/>
      <c r="D133" s="296"/>
      <c r="E133" s="292" t="str">
        <f t="shared" si="9"/>
        <v/>
      </c>
      <c r="F133" s="293" t="str">
        <f t="shared" si="10"/>
        <v>否</v>
      </c>
      <c r="G133" s="277" t="str">
        <f t="shared" si="11"/>
        <v>项</v>
      </c>
    </row>
    <row r="134" s="270" customFormat="1" ht="36" customHeight="1" spans="1:7">
      <c r="A134" s="295" t="s">
        <v>2775</v>
      </c>
      <c r="B134" s="294" t="s">
        <v>2776</v>
      </c>
      <c r="C134" s="296"/>
      <c r="D134" s="296"/>
      <c r="E134" s="292" t="str">
        <f t="shared" si="9"/>
        <v/>
      </c>
      <c r="F134" s="293" t="str">
        <f t="shared" si="10"/>
        <v>否</v>
      </c>
      <c r="G134" s="277" t="str">
        <f t="shared" si="11"/>
        <v>项</v>
      </c>
    </row>
    <row r="135" s="270" customFormat="1" ht="36" customHeight="1" spans="1:7">
      <c r="A135" s="295" t="s">
        <v>2777</v>
      </c>
      <c r="B135" s="294" t="s">
        <v>2778</v>
      </c>
      <c r="C135" s="296"/>
      <c r="D135" s="296"/>
      <c r="E135" s="292" t="str">
        <f t="shared" si="9"/>
        <v/>
      </c>
      <c r="F135" s="293" t="str">
        <f t="shared" si="10"/>
        <v>否</v>
      </c>
      <c r="G135" s="277" t="str">
        <f t="shared" si="11"/>
        <v>项</v>
      </c>
    </row>
    <row r="136" s="270" customFormat="1" ht="36" customHeight="1" spans="1:7">
      <c r="A136" s="289" t="s">
        <v>2779</v>
      </c>
      <c r="B136" s="290" t="s">
        <v>2780</v>
      </c>
      <c r="C136" s="291">
        <f>SUM(C137:C140)</f>
        <v>0</v>
      </c>
      <c r="D136" s="291">
        <f>SUM(D137:D140)</f>
        <v>0</v>
      </c>
      <c r="E136" s="292" t="str">
        <f t="shared" si="9"/>
        <v/>
      </c>
      <c r="F136" s="293" t="str">
        <f t="shared" si="10"/>
        <v>否</v>
      </c>
      <c r="G136" s="277" t="str">
        <f t="shared" si="11"/>
        <v>款</v>
      </c>
    </row>
    <row r="137" s="270" customFormat="1" ht="36" customHeight="1" spans="1:7">
      <c r="A137" s="295" t="s">
        <v>2781</v>
      </c>
      <c r="B137" s="294" t="s">
        <v>2776</v>
      </c>
      <c r="C137" s="296"/>
      <c r="D137" s="296"/>
      <c r="E137" s="292" t="str">
        <f t="shared" si="9"/>
        <v/>
      </c>
      <c r="F137" s="293" t="str">
        <f t="shared" si="10"/>
        <v>否</v>
      </c>
      <c r="G137" s="277" t="str">
        <f t="shared" si="11"/>
        <v>项</v>
      </c>
    </row>
    <row r="138" s="270" customFormat="1" ht="36" customHeight="1" spans="1:7">
      <c r="A138" s="295" t="s">
        <v>2782</v>
      </c>
      <c r="B138" s="294" t="s">
        <v>2783</v>
      </c>
      <c r="C138" s="296"/>
      <c r="D138" s="296"/>
      <c r="E138" s="292" t="str">
        <f t="shared" si="9"/>
        <v/>
      </c>
      <c r="F138" s="293" t="str">
        <f t="shared" si="10"/>
        <v>否</v>
      </c>
      <c r="G138" s="277" t="str">
        <f t="shared" si="11"/>
        <v>项</v>
      </c>
    </row>
    <row r="139" s="270" customFormat="1" ht="36" customHeight="1" spans="1:7">
      <c r="A139" s="295" t="s">
        <v>2784</v>
      </c>
      <c r="B139" s="294" t="s">
        <v>2785</v>
      </c>
      <c r="C139" s="296"/>
      <c r="D139" s="296"/>
      <c r="E139" s="292" t="str">
        <f t="shared" si="9"/>
        <v/>
      </c>
      <c r="F139" s="293" t="str">
        <f t="shared" si="10"/>
        <v>否</v>
      </c>
      <c r="G139" s="277" t="str">
        <f t="shared" si="11"/>
        <v>项</v>
      </c>
    </row>
    <row r="140" s="270" customFormat="1" ht="36" customHeight="1" spans="1:7">
      <c r="A140" s="295" t="s">
        <v>2786</v>
      </c>
      <c r="B140" s="294" t="s">
        <v>2787</v>
      </c>
      <c r="C140" s="297"/>
      <c r="D140" s="297"/>
      <c r="E140" s="292" t="str">
        <f t="shared" si="9"/>
        <v/>
      </c>
      <c r="F140" s="293" t="str">
        <f t="shared" ref="F140:F203" si="12">IF(LEN(A140)=3,"是",IF(B140&lt;&gt;"",IF(SUM(C140:D140)&lt;&gt;0,"是","否"),"是"))</f>
        <v>否</v>
      </c>
      <c r="G140" s="277" t="str">
        <f t="shared" ref="G140:G203" si="13">IF(LEN(A140)=3,"类",IF(LEN(A140)=5,"款","项"))</f>
        <v>项</v>
      </c>
    </row>
    <row r="141" s="270" customFormat="1" ht="36" customHeight="1" spans="1:7">
      <c r="A141" s="289" t="s">
        <v>2788</v>
      </c>
      <c r="B141" s="290" t="s">
        <v>2789</v>
      </c>
      <c r="C141" s="291">
        <f>SUM(C142:C145)</f>
        <v>0</v>
      </c>
      <c r="D141" s="291">
        <f>SUM(D142:D145)</f>
        <v>0</v>
      </c>
      <c r="E141" s="292" t="str">
        <f t="shared" ref="E141:E204" si="14">IF(C141&gt;0,D141/C141-1,IF(C141&lt;0,-(D141/C141-1),""))</f>
        <v/>
      </c>
      <c r="F141" s="293" t="str">
        <f t="shared" si="12"/>
        <v>否</v>
      </c>
      <c r="G141" s="277" t="str">
        <f t="shared" si="13"/>
        <v>款</v>
      </c>
    </row>
    <row r="142" s="270" customFormat="1" ht="36" customHeight="1" spans="1:7">
      <c r="A142" s="295" t="s">
        <v>2790</v>
      </c>
      <c r="B142" s="294" t="s">
        <v>2791</v>
      </c>
      <c r="C142" s="296"/>
      <c r="D142" s="296"/>
      <c r="E142" s="292" t="str">
        <f t="shared" si="14"/>
        <v/>
      </c>
      <c r="F142" s="293" t="str">
        <f t="shared" si="12"/>
        <v>否</v>
      </c>
      <c r="G142" s="277" t="str">
        <f t="shared" si="13"/>
        <v>项</v>
      </c>
    </row>
    <row r="143" s="270" customFormat="1" ht="36" customHeight="1" spans="1:7">
      <c r="A143" s="295" t="s">
        <v>2792</v>
      </c>
      <c r="B143" s="294" t="s">
        <v>2793</v>
      </c>
      <c r="C143" s="297"/>
      <c r="D143" s="297"/>
      <c r="E143" s="292" t="str">
        <f t="shared" si="14"/>
        <v/>
      </c>
      <c r="F143" s="293" t="str">
        <f t="shared" si="12"/>
        <v>否</v>
      </c>
      <c r="G143" s="277" t="str">
        <f t="shared" si="13"/>
        <v>项</v>
      </c>
    </row>
    <row r="144" s="270" customFormat="1" ht="36" customHeight="1" spans="1:7">
      <c r="A144" s="295" t="s">
        <v>2794</v>
      </c>
      <c r="B144" s="294" t="s">
        <v>2795</v>
      </c>
      <c r="C144" s="297"/>
      <c r="D144" s="297"/>
      <c r="E144" s="292" t="str">
        <f t="shared" si="14"/>
        <v/>
      </c>
      <c r="F144" s="293" t="str">
        <f t="shared" si="12"/>
        <v>否</v>
      </c>
      <c r="G144" s="277" t="str">
        <f t="shared" si="13"/>
        <v>项</v>
      </c>
    </row>
    <row r="145" s="270" customFormat="1" ht="36" customHeight="1" spans="1:7">
      <c r="A145" s="295" t="s">
        <v>2796</v>
      </c>
      <c r="B145" s="294" t="s">
        <v>2797</v>
      </c>
      <c r="C145" s="296"/>
      <c r="D145" s="296"/>
      <c r="E145" s="292" t="str">
        <f t="shared" si="14"/>
        <v/>
      </c>
      <c r="F145" s="293" t="str">
        <f t="shared" si="12"/>
        <v>否</v>
      </c>
      <c r="G145" s="277" t="str">
        <f t="shared" si="13"/>
        <v>项</v>
      </c>
    </row>
    <row r="146" s="270" customFormat="1" ht="36" customHeight="1" spans="1:7">
      <c r="A146" s="289" t="s">
        <v>2798</v>
      </c>
      <c r="B146" s="290" t="s">
        <v>2799</v>
      </c>
      <c r="C146" s="298">
        <f>SUM(C147:C154)</f>
        <v>0</v>
      </c>
      <c r="D146" s="298">
        <f>SUM(D147:D154)</f>
        <v>0</v>
      </c>
      <c r="E146" s="292" t="str">
        <f t="shared" si="14"/>
        <v/>
      </c>
      <c r="F146" s="293" t="str">
        <f t="shared" si="12"/>
        <v>否</v>
      </c>
      <c r="G146" s="277" t="str">
        <f t="shared" si="13"/>
        <v>款</v>
      </c>
    </row>
    <row r="147" s="270" customFormat="1" ht="36" customHeight="1" spans="1:7">
      <c r="A147" s="295" t="s">
        <v>2800</v>
      </c>
      <c r="B147" s="294" t="s">
        <v>2801</v>
      </c>
      <c r="C147" s="296"/>
      <c r="D147" s="296"/>
      <c r="E147" s="292" t="str">
        <f t="shared" si="14"/>
        <v/>
      </c>
      <c r="F147" s="293" t="str">
        <f t="shared" si="12"/>
        <v>否</v>
      </c>
      <c r="G147" s="277" t="str">
        <f t="shared" si="13"/>
        <v>项</v>
      </c>
    </row>
    <row r="148" s="270" customFormat="1" ht="36" customHeight="1" spans="1:7">
      <c r="A148" s="295" t="s">
        <v>2802</v>
      </c>
      <c r="B148" s="294" t="s">
        <v>2803</v>
      </c>
      <c r="C148" s="296"/>
      <c r="D148" s="296"/>
      <c r="E148" s="292" t="str">
        <f t="shared" si="14"/>
        <v/>
      </c>
      <c r="F148" s="293" t="str">
        <f t="shared" si="12"/>
        <v>否</v>
      </c>
      <c r="G148" s="277" t="str">
        <f t="shared" si="13"/>
        <v>项</v>
      </c>
    </row>
    <row r="149" s="270" customFormat="1" ht="36" customHeight="1" spans="1:7">
      <c r="A149" s="295" t="s">
        <v>2804</v>
      </c>
      <c r="B149" s="294" t="s">
        <v>2805</v>
      </c>
      <c r="C149" s="296"/>
      <c r="D149" s="296"/>
      <c r="E149" s="292" t="str">
        <f t="shared" si="14"/>
        <v/>
      </c>
      <c r="F149" s="293" t="str">
        <f t="shared" si="12"/>
        <v>否</v>
      </c>
      <c r="G149" s="277" t="str">
        <f t="shared" si="13"/>
        <v>项</v>
      </c>
    </row>
    <row r="150" s="270" customFormat="1" ht="36" customHeight="1" spans="1:7">
      <c r="A150" s="295" t="s">
        <v>2806</v>
      </c>
      <c r="B150" s="294" t="s">
        <v>2807</v>
      </c>
      <c r="C150" s="296"/>
      <c r="D150" s="296"/>
      <c r="E150" s="292" t="str">
        <f t="shared" si="14"/>
        <v/>
      </c>
      <c r="F150" s="293" t="str">
        <f t="shared" si="12"/>
        <v>否</v>
      </c>
      <c r="G150" s="277" t="str">
        <f t="shared" si="13"/>
        <v>项</v>
      </c>
    </row>
    <row r="151" s="270" customFormat="1" ht="36" customHeight="1" spans="1:7">
      <c r="A151" s="295" t="s">
        <v>2808</v>
      </c>
      <c r="B151" s="294" t="s">
        <v>2809</v>
      </c>
      <c r="C151" s="296"/>
      <c r="D151" s="296"/>
      <c r="E151" s="292" t="str">
        <f t="shared" si="14"/>
        <v/>
      </c>
      <c r="F151" s="293" t="str">
        <f t="shared" si="12"/>
        <v>否</v>
      </c>
      <c r="G151" s="277" t="str">
        <f t="shared" si="13"/>
        <v>项</v>
      </c>
    </row>
    <row r="152" s="270" customFormat="1" ht="36" customHeight="1" spans="1:7">
      <c r="A152" s="295" t="s">
        <v>2810</v>
      </c>
      <c r="B152" s="294" t="s">
        <v>2811</v>
      </c>
      <c r="C152" s="296"/>
      <c r="D152" s="296"/>
      <c r="E152" s="292" t="str">
        <f t="shared" si="14"/>
        <v/>
      </c>
      <c r="F152" s="293" t="str">
        <f t="shared" si="12"/>
        <v>否</v>
      </c>
      <c r="G152" s="277" t="str">
        <f t="shared" si="13"/>
        <v>项</v>
      </c>
    </row>
    <row r="153" s="270" customFormat="1" ht="36" customHeight="1" spans="1:7">
      <c r="A153" s="295" t="s">
        <v>2812</v>
      </c>
      <c r="B153" s="294" t="s">
        <v>2813</v>
      </c>
      <c r="C153" s="296"/>
      <c r="D153" s="296"/>
      <c r="E153" s="292" t="str">
        <f t="shared" si="14"/>
        <v/>
      </c>
      <c r="F153" s="293" t="str">
        <f t="shared" si="12"/>
        <v>否</v>
      </c>
      <c r="G153" s="277" t="str">
        <f t="shared" si="13"/>
        <v>项</v>
      </c>
    </row>
    <row r="154" s="270" customFormat="1" ht="36" customHeight="1" spans="1:7">
      <c r="A154" s="295" t="s">
        <v>2814</v>
      </c>
      <c r="B154" s="294" t="s">
        <v>2815</v>
      </c>
      <c r="C154" s="296"/>
      <c r="D154" s="296"/>
      <c r="E154" s="292" t="str">
        <f t="shared" si="14"/>
        <v/>
      </c>
      <c r="F154" s="293" t="str">
        <f t="shared" si="12"/>
        <v>否</v>
      </c>
      <c r="G154" s="277" t="str">
        <f t="shared" si="13"/>
        <v>项</v>
      </c>
    </row>
    <row r="155" s="270" customFormat="1" ht="36" customHeight="1" spans="1:7">
      <c r="A155" s="289" t="s">
        <v>2816</v>
      </c>
      <c r="B155" s="290" t="s">
        <v>2817</v>
      </c>
      <c r="C155" s="298">
        <f>SUM(C156:C161)</f>
        <v>0</v>
      </c>
      <c r="D155" s="298">
        <f>SUM(D156:D161)</f>
        <v>0</v>
      </c>
      <c r="E155" s="292" t="str">
        <f t="shared" si="14"/>
        <v/>
      </c>
      <c r="F155" s="293" t="str">
        <f t="shared" si="12"/>
        <v>否</v>
      </c>
      <c r="G155" s="277" t="str">
        <f t="shared" si="13"/>
        <v>款</v>
      </c>
    </row>
    <row r="156" s="270" customFormat="1" ht="36" customHeight="1" spans="1:7">
      <c r="A156" s="295" t="s">
        <v>2818</v>
      </c>
      <c r="B156" s="294" t="s">
        <v>2819</v>
      </c>
      <c r="C156" s="296"/>
      <c r="D156" s="296"/>
      <c r="E156" s="292" t="str">
        <f t="shared" si="14"/>
        <v/>
      </c>
      <c r="F156" s="293" t="str">
        <f t="shared" si="12"/>
        <v>否</v>
      </c>
      <c r="G156" s="277" t="str">
        <f t="shared" si="13"/>
        <v>项</v>
      </c>
    </row>
    <row r="157" s="270" customFormat="1" ht="36" customHeight="1" spans="1:7">
      <c r="A157" s="295" t="s">
        <v>2820</v>
      </c>
      <c r="B157" s="294" t="s">
        <v>2821</v>
      </c>
      <c r="C157" s="296"/>
      <c r="D157" s="296"/>
      <c r="E157" s="292" t="str">
        <f t="shared" si="14"/>
        <v/>
      </c>
      <c r="F157" s="293" t="str">
        <f t="shared" si="12"/>
        <v>否</v>
      </c>
      <c r="G157" s="277" t="str">
        <f t="shared" si="13"/>
        <v>项</v>
      </c>
    </row>
    <row r="158" s="270" customFormat="1" ht="36" customHeight="1" spans="1:7">
      <c r="A158" s="295" t="s">
        <v>2822</v>
      </c>
      <c r="B158" s="294" t="s">
        <v>2823</v>
      </c>
      <c r="C158" s="296"/>
      <c r="D158" s="296"/>
      <c r="E158" s="292" t="str">
        <f t="shared" si="14"/>
        <v/>
      </c>
      <c r="F158" s="293" t="str">
        <f t="shared" si="12"/>
        <v>否</v>
      </c>
      <c r="G158" s="277" t="str">
        <f t="shared" si="13"/>
        <v>项</v>
      </c>
    </row>
    <row r="159" s="270" customFormat="1" ht="36" customHeight="1" spans="1:7">
      <c r="A159" s="295" t="s">
        <v>2824</v>
      </c>
      <c r="B159" s="294" t="s">
        <v>2825</v>
      </c>
      <c r="C159" s="296"/>
      <c r="D159" s="296"/>
      <c r="E159" s="292" t="str">
        <f t="shared" si="14"/>
        <v/>
      </c>
      <c r="F159" s="293" t="str">
        <f t="shared" si="12"/>
        <v>否</v>
      </c>
      <c r="G159" s="277" t="str">
        <f t="shared" si="13"/>
        <v>项</v>
      </c>
    </row>
    <row r="160" s="270" customFormat="1" ht="36" customHeight="1" spans="1:7">
      <c r="A160" s="295" t="s">
        <v>2826</v>
      </c>
      <c r="B160" s="294" t="s">
        <v>2827</v>
      </c>
      <c r="C160" s="296"/>
      <c r="D160" s="296"/>
      <c r="E160" s="292" t="str">
        <f t="shared" si="14"/>
        <v/>
      </c>
      <c r="F160" s="293" t="str">
        <f t="shared" si="12"/>
        <v>否</v>
      </c>
      <c r="G160" s="277" t="str">
        <f t="shared" si="13"/>
        <v>项</v>
      </c>
    </row>
    <row r="161" s="270" customFormat="1" ht="36" customHeight="1" spans="1:7">
      <c r="A161" s="295" t="s">
        <v>2828</v>
      </c>
      <c r="B161" s="294" t="s">
        <v>2829</v>
      </c>
      <c r="C161" s="296"/>
      <c r="D161" s="296"/>
      <c r="E161" s="292" t="str">
        <f t="shared" si="14"/>
        <v/>
      </c>
      <c r="F161" s="293" t="str">
        <f t="shared" si="12"/>
        <v>否</v>
      </c>
      <c r="G161" s="277" t="str">
        <f t="shared" si="13"/>
        <v>项</v>
      </c>
    </row>
    <row r="162" s="270" customFormat="1" ht="36" customHeight="1" spans="1:7">
      <c r="A162" s="289" t="s">
        <v>2830</v>
      </c>
      <c r="B162" s="290" t="s">
        <v>2831</v>
      </c>
      <c r="C162" s="291">
        <f>SUM(C163:C170)</f>
        <v>0</v>
      </c>
      <c r="D162" s="291">
        <f>SUM(D163:D170)</f>
        <v>0</v>
      </c>
      <c r="E162" s="292" t="str">
        <f t="shared" si="14"/>
        <v/>
      </c>
      <c r="F162" s="293" t="str">
        <f t="shared" si="12"/>
        <v>否</v>
      </c>
      <c r="G162" s="277" t="str">
        <f t="shared" si="13"/>
        <v>款</v>
      </c>
    </row>
    <row r="163" s="270" customFormat="1" ht="36" customHeight="1" spans="1:7">
      <c r="A163" s="295" t="s">
        <v>2832</v>
      </c>
      <c r="B163" s="294" t="s">
        <v>2833</v>
      </c>
      <c r="C163" s="297"/>
      <c r="D163" s="297"/>
      <c r="E163" s="292" t="str">
        <f t="shared" si="14"/>
        <v/>
      </c>
      <c r="F163" s="293" t="str">
        <f t="shared" si="12"/>
        <v>否</v>
      </c>
      <c r="G163" s="277" t="str">
        <f t="shared" si="13"/>
        <v>项</v>
      </c>
    </row>
    <row r="164" s="270" customFormat="1" ht="36" customHeight="1" spans="1:7">
      <c r="A164" s="295" t="s">
        <v>2834</v>
      </c>
      <c r="B164" s="294" t="s">
        <v>2835</v>
      </c>
      <c r="C164" s="296"/>
      <c r="D164" s="296"/>
      <c r="E164" s="292" t="str">
        <f t="shared" si="14"/>
        <v/>
      </c>
      <c r="F164" s="293" t="str">
        <f t="shared" si="12"/>
        <v>否</v>
      </c>
      <c r="G164" s="277" t="str">
        <f t="shared" si="13"/>
        <v>项</v>
      </c>
    </row>
    <row r="165" s="270" customFormat="1" ht="36" customHeight="1" spans="1:7">
      <c r="A165" s="295" t="s">
        <v>2836</v>
      </c>
      <c r="B165" s="294" t="s">
        <v>2837</v>
      </c>
      <c r="C165" s="297"/>
      <c r="D165" s="297"/>
      <c r="E165" s="292" t="str">
        <f t="shared" si="14"/>
        <v/>
      </c>
      <c r="F165" s="293" t="str">
        <f t="shared" si="12"/>
        <v>否</v>
      </c>
      <c r="G165" s="277" t="str">
        <f t="shared" si="13"/>
        <v>项</v>
      </c>
    </row>
    <row r="166" s="270" customFormat="1" ht="36" customHeight="1" spans="1:7">
      <c r="A166" s="295" t="s">
        <v>2838</v>
      </c>
      <c r="B166" s="294" t="s">
        <v>2839</v>
      </c>
      <c r="C166" s="297"/>
      <c r="D166" s="297"/>
      <c r="E166" s="292" t="str">
        <f t="shared" si="14"/>
        <v/>
      </c>
      <c r="F166" s="293" t="str">
        <f t="shared" si="12"/>
        <v>否</v>
      </c>
      <c r="G166" s="277" t="str">
        <f t="shared" si="13"/>
        <v>项</v>
      </c>
    </row>
    <row r="167" s="270" customFormat="1" ht="36" customHeight="1" spans="1:7">
      <c r="A167" s="295" t="s">
        <v>2840</v>
      </c>
      <c r="B167" s="294" t="s">
        <v>2841</v>
      </c>
      <c r="C167" s="296"/>
      <c r="D167" s="296"/>
      <c r="E167" s="292" t="str">
        <f t="shared" si="14"/>
        <v/>
      </c>
      <c r="F167" s="293" t="str">
        <f t="shared" si="12"/>
        <v>否</v>
      </c>
      <c r="G167" s="277" t="str">
        <f t="shared" si="13"/>
        <v>项</v>
      </c>
    </row>
    <row r="168" s="270" customFormat="1" ht="36" customHeight="1" spans="1:7">
      <c r="A168" s="295" t="s">
        <v>2842</v>
      </c>
      <c r="B168" s="294" t="s">
        <v>2843</v>
      </c>
      <c r="C168" s="296"/>
      <c r="D168" s="296"/>
      <c r="E168" s="292" t="str">
        <f t="shared" si="14"/>
        <v/>
      </c>
      <c r="F168" s="293" t="str">
        <f t="shared" si="12"/>
        <v>否</v>
      </c>
      <c r="G168" s="277" t="str">
        <f t="shared" si="13"/>
        <v>项</v>
      </c>
    </row>
    <row r="169" s="270" customFormat="1" ht="36" customHeight="1" spans="1:7">
      <c r="A169" s="295" t="s">
        <v>2844</v>
      </c>
      <c r="B169" s="294" t="s">
        <v>2845</v>
      </c>
      <c r="C169" s="296"/>
      <c r="D169" s="296"/>
      <c r="E169" s="292" t="str">
        <f t="shared" si="14"/>
        <v/>
      </c>
      <c r="F169" s="293" t="str">
        <f t="shared" si="12"/>
        <v>否</v>
      </c>
      <c r="G169" s="277" t="str">
        <f t="shared" si="13"/>
        <v>项</v>
      </c>
    </row>
    <row r="170" s="270" customFormat="1" ht="36" customHeight="1" spans="1:7">
      <c r="A170" s="295" t="s">
        <v>2846</v>
      </c>
      <c r="B170" s="294" t="s">
        <v>2847</v>
      </c>
      <c r="C170" s="296"/>
      <c r="D170" s="296"/>
      <c r="E170" s="292" t="str">
        <f t="shared" si="14"/>
        <v/>
      </c>
      <c r="F170" s="293" t="str">
        <f t="shared" si="12"/>
        <v>否</v>
      </c>
      <c r="G170" s="277" t="str">
        <f t="shared" si="13"/>
        <v>项</v>
      </c>
    </row>
    <row r="171" s="270" customFormat="1" ht="36" customHeight="1" spans="1:7">
      <c r="A171" s="289" t="s">
        <v>2848</v>
      </c>
      <c r="B171" s="290" t="s">
        <v>2849</v>
      </c>
      <c r="C171" s="298">
        <f>SUM(C172:C173)</f>
        <v>0</v>
      </c>
      <c r="D171" s="298">
        <f>SUM(D172:D173)</f>
        <v>0</v>
      </c>
      <c r="E171" s="292" t="str">
        <f t="shared" si="14"/>
        <v/>
      </c>
      <c r="F171" s="293" t="str">
        <f t="shared" si="12"/>
        <v>否</v>
      </c>
      <c r="G171" s="277" t="str">
        <f t="shared" si="13"/>
        <v>款</v>
      </c>
    </row>
    <row r="172" s="270" customFormat="1" ht="36" customHeight="1" spans="1:7">
      <c r="A172" s="295" t="s">
        <v>2850</v>
      </c>
      <c r="B172" s="294" t="s">
        <v>2772</v>
      </c>
      <c r="C172" s="296"/>
      <c r="D172" s="296"/>
      <c r="E172" s="292" t="str">
        <f t="shared" si="14"/>
        <v/>
      </c>
      <c r="F172" s="293" t="str">
        <f t="shared" si="12"/>
        <v>否</v>
      </c>
      <c r="G172" s="277" t="str">
        <f t="shared" si="13"/>
        <v>项</v>
      </c>
    </row>
    <row r="173" s="270" customFormat="1" ht="36" customHeight="1" spans="1:7">
      <c r="A173" s="295" t="s">
        <v>2851</v>
      </c>
      <c r="B173" s="294" t="s">
        <v>2852</v>
      </c>
      <c r="C173" s="296"/>
      <c r="D173" s="296"/>
      <c r="E173" s="292" t="str">
        <f t="shared" si="14"/>
        <v/>
      </c>
      <c r="F173" s="293" t="str">
        <f t="shared" si="12"/>
        <v>否</v>
      </c>
      <c r="G173" s="277" t="str">
        <f t="shared" si="13"/>
        <v>项</v>
      </c>
    </row>
    <row r="174" s="270" customFormat="1" ht="36" customHeight="1" spans="1:7">
      <c r="A174" s="289" t="s">
        <v>2853</v>
      </c>
      <c r="B174" s="290" t="s">
        <v>2854</v>
      </c>
      <c r="C174" s="298">
        <f>SUM(C175:C176)</f>
        <v>0</v>
      </c>
      <c r="D174" s="298">
        <f>SUM(D175:D176)</f>
        <v>0</v>
      </c>
      <c r="E174" s="292" t="str">
        <f t="shared" si="14"/>
        <v/>
      </c>
      <c r="F174" s="293" t="str">
        <f t="shared" si="12"/>
        <v>否</v>
      </c>
      <c r="G174" s="277" t="str">
        <f t="shared" si="13"/>
        <v>款</v>
      </c>
    </row>
    <row r="175" s="270" customFormat="1" ht="36" customHeight="1" spans="1:7">
      <c r="A175" s="295" t="s">
        <v>2855</v>
      </c>
      <c r="B175" s="294" t="s">
        <v>2772</v>
      </c>
      <c r="C175" s="296"/>
      <c r="D175" s="296"/>
      <c r="E175" s="292" t="str">
        <f t="shared" si="14"/>
        <v/>
      </c>
      <c r="F175" s="293" t="str">
        <f t="shared" si="12"/>
        <v>否</v>
      </c>
      <c r="G175" s="277" t="str">
        <f t="shared" si="13"/>
        <v>项</v>
      </c>
    </row>
    <row r="176" s="270" customFormat="1" ht="36" customHeight="1" spans="1:7">
      <c r="A176" s="295" t="s">
        <v>2856</v>
      </c>
      <c r="B176" s="294" t="s">
        <v>2857</v>
      </c>
      <c r="C176" s="296"/>
      <c r="D176" s="296"/>
      <c r="E176" s="292" t="str">
        <f t="shared" si="14"/>
        <v/>
      </c>
      <c r="F176" s="293" t="str">
        <f t="shared" si="12"/>
        <v>否</v>
      </c>
      <c r="G176" s="277" t="str">
        <f t="shared" si="13"/>
        <v>项</v>
      </c>
    </row>
    <row r="177" s="270" customFormat="1" ht="36" customHeight="1" spans="1:7">
      <c r="A177" s="289" t="s">
        <v>2858</v>
      </c>
      <c r="B177" s="290" t="s">
        <v>2859</v>
      </c>
      <c r="C177" s="298"/>
      <c r="D177" s="298"/>
      <c r="E177" s="292" t="str">
        <f t="shared" si="14"/>
        <v/>
      </c>
      <c r="F177" s="293" t="str">
        <f t="shared" si="12"/>
        <v>否</v>
      </c>
      <c r="G177" s="277" t="str">
        <f t="shared" si="13"/>
        <v>款</v>
      </c>
    </row>
    <row r="178" s="270" customFormat="1" ht="36" customHeight="1" spans="1:7">
      <c r="A178" s="289" t="s">
        <v>2860</v>
      </c>
      <c r="B178" s="290" t="s">
        <v>2861</v>
      </c>
      <c r="C178" s="298">
        <f>SUM(C179:C181)</f>
        <v>0</v>
      </c>
      <c r="D178" s="298">
        <f>SUM(D179:D181)</f>
        <v>0</v>
      </c>
      <c r="E178" s="292" t="str">
        <f t="shared" si="14"/>
        <v/>
      </c>
      <c r="F178" s="293" t="str">
        <f t="shared" si="12"/>
        <v>否</v>
      </c>
      <c r="G178" s="277" t="str">
        <f t="shared" si="13"/>
        <v>款</v>
      </c>
    </row>
    <row r="179" s="270" customFormat="1" ht="36" customHeight="1" spans="1:7">
      <c r="A179" s="295" t="s">
        <v>2862</v>
      </c>
      <c r="B179" s="294" t="s">
        <v>2791</v>
      </c>
      <c r="C179" s="296"/>
      <c r="D179" s="296"/>
      <c r="E179" s="292" t="str">
        <f t="shared" si="14"/>
        <v/>
      </c>
      <c r="F179" s="293" t="str">
        <f t="shared" si="12"/>
        <v>否</v>
      </c>
      <c r="G179" s="277" t="str">
        <f t="shared" si="13"/>
        <v>项</v>
      </c>
    </row>
    <row r="180" s="270" customFormat="1" ht="36" customHeight="1" spans="1:7">
      <c r="A180" s="295" t="s">
        <v>2863</v>
      </c>
      <c r="B180" s="294" t="s">
        <v>2795</v>
      </c>
      <c r="C180" s="296"/>
      <c r="D180" s="296"/>
      <c r="E180" s="292" t="str">
        <f t="shared" si="14"/>
        <v/>
      </c>
      <c r="F180" s="293" t="str">
        <f t="shared" si="12"/>
        <v>否</v>
      </c>
      <c r="G180" s="277" t="str">
        <f t="shared" si="13"/>
        <v>项</v>
      </c>
    </row>
    <row r="181" s="270" customFormat="1" ht="36" customHeight="1" spans="1:7">
      <c r="A181" s="295" t="s">
        <v>2864</v>
      </c>
      <c r="B181" s="294" t="s">
        <v>2865</v>
      </c>
      <c r="C181" s="296"/>
      <c r="D181" s="296"/>
      <c r="E181" s="292" t="str">
        <f t="shared" si="14"/>
        <v/>
      </c>
      <c r="F181" s="293" t="str">
        <f t="shared" si="12"/>
        <v>否</v>
      </c>
      <c r="G181" s="277" t="str">
        <f t="shared" si="13"/>
        <v>项</v>
      </c>
    </row>
    <row r="182" s="270" customFormat="1" ht="36" customHeight="1" spans="1:7">
      <c r="A182" s="289" t="s">
        <v>96</v>
      </c>
      <c r="B182" s="290" t="s">
        <v>2866</v>
      </c>
      <c r="C182" s="291">
        <f>SUM(C183)</f>
        <v>0</v>
      </c>
      <c r="D182" s="291">
        <f>SUM(D183)</f>
        <v>0</v>
      </c>
      <c r="E182" s="292" t="str">
        <f t="shared" si="14"/>
        <v/>
      </c>
      <c r="F182" s="293" t="str">
        <f t="shared" si="12"/>
        <v>是</v>
      </c>
      <c r="G182" s="277" t="str">
        <f t="shared" si="13"/>
        <v>类</v>
      </c>
    </row>
    <row r="183" s="270" customFormat="1" ht="36" customHeight="1" spans="1:7">
      <c r="A183" s="289" t="s">
        <v>2867</v>
      </c>
      <c r="B183" s="290" t="s">
        <v>2868</v>
      </c>
      <c r="C183" s="291">
        <f>SUM(C184:C185)</f>
        <v>0</v>
      </c>
      <c r="D183" s="291">
        <f>SUM(D184:D185)</f>
        <v>0</v>
      </c>
      <c r="E183" s="292" t="str">
        <f t="shared" si="14"/>
        <v/>
      </c>
      <c r="F183" s="293" t="str">
        <f t="shared" si="12"/>
        <v>否</v>
      </c>
      <c r="G183" s="277" t="str">
        <f t="shared" si="13"/>
        <v>款</v>
      </c>
    </row>
    <row r="184" s="270" customFormat="1" ht="36" customHeight="1" spans="1:7">
      <c r="A184" s="295" t="s">
        <v>2869</v>
      </c>
      <c r="B184" s="294" t="s">
        <v>2870</v>
      </c>
      <c r="C184" s="297"/>
      <c r="D184" s="297"/>
      <c r="E184" s="292" t="str">
        <f t="shared" si="14"/>
        <v/>
      </c>
      <c r="F184" s="293" t="str">
        <f t="shared" si="12"/>
        <v>否</v>
      </c>
      <c r="G184" s="277" t="str">
        <f t="shared" si="13"/>
        <v>项</v>
      </c>
    </row>
    <row r="185" s="270" customFormat="1" ht="36" customHeight="1" spans="1:7">
      <c r="A185" s="295" t="s">
        <v>2871</v>
      </c>
      <c r="B185" s="294" t="s">
        <v>2872</v>
      </c>
      <c r="C185" s="296"/>
      <c r="D185" s="296"/>
      <c r="E185" s="292" t="str">
        <f t="shared" si="14"/>
        <v/>
      </c>
      <c r="F185" s="293" t="str">
        <f t="shared" si="12"/>
        <v>否</v>
      </c>
      <c r="G185" s="277" t="str">
        <f t="shared" si="13"/>
        <v>项</v>
      </c>
    </row>
    <row r="186" s="270" customFormat="1" ht="36" customHeight="1" spans="1:7">
      <c r="A186" s="289" t="s">
        <v>118</v>
      </c>
      <c r="B186" s="290" t="s">
        <v>2873</v>
      </c>
      <c r="C186" s="291">
        <f>SUM(C187,C191,C200)</f>
        <v>551</v>
      </c>
      <c r="D186" s="291">
        <f>SUM(D187,D191,D200)</f>
        <v>40825</v>
      </c>
      <c r="E186" s="292">
        <f t="shared" si="14"/>
        <v>73.093</v>
      </c>
      <c r="F186" s="293" t="str">
        <f t="shared" si="12"/>
        <v>是</v>
      </c>
      <c r="G186" s="277" t="str">
        <f t="shared" si="13"/>
        <v>类</v>
      </c>
    </row>
    <row r="187" s="270" customFormat="1" ht="36" customHeight="1" spans="1:7">
      <c r="A187" s="289" t="s">
        <v>2874</v>
      </c>
      <c r="B187" s="290" t="s">
        <v>2875</v>
      </c>
      <c r="C187" s="291">
        <f>SUM(C188:C190)</f>
        <v>505</v>
      </c>
      <c r="D187" s="291">
        <f>SUM(D188:D190)</f>
        <v>40000</v>
      </c>
      <c r="E187" s="292">
        <f t="shared" si="14"/>
        <v>78.208</v>
      </c>
      <c r="F187" s="293" t="str">
        <f t="shared" si="12"/>
        <v>是</v>
      </c>
      <c r="G187" s="277" t="str">
        <f t="shared" si="13"/>
        <v>款</v>
      </c>
    </row>
    <row r="188" s="270" customFormat="1" ht="36" customHeight="1" spans="1:7">
      <c r="A188" s="295" t="s">
        <v>2876</v>
      </c>
      <c r="B188" s="294" t="s">
        <v>2877</v>
      </c>
      <c r="C188" s="299">
        <v>505</v>
      </c>
      <c r="D188" s="297"/>
      <c r="E188" s="292">
        <f t="shared" si="14"/>
        <v>-1</v>
      </c>
      <c r="F188" s="293" t="str">
        <f t="shared" si="12"/>
        <v>是</v>
      </c>
      <c r="G188" s="277" t="str">
        <f t="shared" si="13"/>
        <v>项</v>
      </c>
    </row>
    <row r="189" s="270" customFormat="1" ht="36" customHeight="1" spans="1:7">
      <c r="A189" s="295" t="s">
        <v>2878</v>
      </c>
      <c r="B189" s="294" t="s">
        <v>2879</v>
      </c>
      <c r="C189" s="297"/>
      <c r="D189" s="302">
        <v>40000</v>
      </c>
      <c r="E189" s="292" t="str">
        <f t="shared" si="14"/>
        <v/>
      </c>
      <c r="F189" s="293" t="str">
        <f t="shared" si="12"/>
        <v>是</v>
      </c>
      <c r="G189" s="277" t="str">
        <f t="shared" si="13"/>
        <v>项</v>
      </c>
    </row>
    <row r="190" s="270" customFormat="1" ht="36" customHeight="1" spans="1:7">
      <c r="A190" s="295" t="s">
        <v>2880</v>
      </c>
      <c r="B190" s="294" t="s">
        <v>2881</v>
      </c>
      <c r="C190" s="296"/>
      <c r="D190" s="296"/>
      <c r="E190" s="292" t="str">
        <f t="shared" si="14"/>
        <v/>
      </c>
      <c r="F190" s="293" t="str">
        <f t="shared" si="12"/>
        <v>否</v>
      </c>
      <c r="G190" s="277" t="str">
        <f t="shared" si="13"/>
        <v>项</v>
      </c>
    </row>
    <row r="191" s="270" customFormat="1" ht="36" customHeight="1" spans="1:7">
      <c r="A191" s="289" t="s">
        <v>2882</v>
      </c>
      <c r="B191" s="290" t="s">
        <v>2883</v>
      </c>
      <c r="C191" s="291">
        <f>SUM(C192:C199)</f>
        <v>1</v>
      </c>
      <c r="D191" s="291">
        <f>SUM(D192:D199)</f>
        <v>6</v>
      </c>
      <c r="E191" s="292">
        <f t="shared" si="14"/>
        <v>5</v>
      </c>
      <c r="F191" s="293" t="str">
        <f t="shared" si="12"/>
        <v>是</v>
      </c>
      <c r="G191" s="277" t="str">
        <f t="shared" si="13"/>
        <v>款</v>
      </c>
    </row>
    <row r="192" s="270" customFormat="1" ht="36" customHeight="1" spans="1:7">
      <c r="A192" s="295" t="s">
        <v>2884</v>
      </c>
      <c r="B192" s="294" t="s">
        <v>2885</v>
      </c>
      <c r="C192" s="296"/>
      <c r="D192" s="296"/>
      <c r="E192" s="292" t="str">
        <f t="shared" si="14"/>
        <v/>
      </c>
      <c r="F192" s="293" t="str">
        <f t="shared" si="12"/>
        <v>否</v>
      </c>
      <c r="G192" s="277" t="str">
        <f t="shared" si="13"/>
        <v>项</v>
      </c>
    </row>
    <row r="193" s="270" customFormat="1" ht="36" customHeight="1" spans="1:7">
      <c r="A193" s="295" t="s">
        <v>2886</v>
      </c>
      <c r="B193" s="294" t="s">
        <v>2887</v>
      </c>
      <c r="C193" s="296"/>
      <c r="D193" s="296"/>
      <c r="E193" s="292" t="str">
        <f t="shared" si="14"/>
        <v/>
      </c>
      <c r="F193" s="293" t="str">
        <f t="shared" si="12"/>
        <v>否</v>
      </c>
      <c r="G193" s="277" t="str">
        <f t="shared" si="13"/>
        <v>项</v>
      </c>
    </row>
    <row r="194" s="270" customFormat="1" ht="36" customHeight="1" spans="1:7">
      <c r="A194" s="295" t="s">
        <v>2888</v>
      </c>
      <c r="B194" s="294" t="s">
        <v>2889</v>
      </c>
      <c r="C194" s="297"/>
      <c r="D194" s="300">
        <v>5</v>
      </c>
      <c r="E194" s="292" t="str">
        <f t="shared" si="14"/>
        <v/>
      </c>
      <c r="F194" s="293" t="str">
        <f t="shared" si="12"/>
        <v>是</v>
      </c>
      <c r="G194" s="277" t="str">
        <f t="shared" si="13"/>
        <v>项</v>
      </c>
    </row>
    <row r="195" s="270" customFormat="1" ht="36" customHeight="1" spans="1:7">
      <c r="A195" s="295" t="s">
        <v>2890</v>
      </c>
      <c r="B195" s="294" t="s">
        <v>2891</v>
      </c>
      <c r="C195" s="297"/>
      <c r="D195" s="296"/>
      <c r="E195" s="292" t="str">
        <f t="shared" si="14"/>
        <v/>
      </c>
      <c r="F195" s="293" t="str">
        <f t="shared" si="12"/>
        <v>否</v>
      </c>
      <c r="G195" s="277" t="str">
        <f t="shared" si="13"/>
        <v>项</v>
      </c>
    </row>
    <row r="196" s="270" customFormat="1" ht="36" customHeight="1" spans="1:7">
      <c r="A196" s="295" t="s">
        <v>2892</v>
      </c>
      <c r="B196" s="294" t="s">
        <v>2893</v>
      </c>
      <c r="C196" s="296"/>
      <c r="D196" s="296"/>
      <c r="E196" s="292" t="str">
        <f t="shared" si="14"/>
        <v/>
      </c>
      <c r="F196" s="293" t="str">
        <f t="shared" si="12"/>
        <v>否</v>
      </c>
      <c r="G196" s="277" t="str">
        <f t="shared" si="13"/>
        <v>项</v>
      </c>
    </row>
    <row r="197" s="270" customFormat="1" ht="36" customHeight="1" spans="1:7">
      <c r="A197" s="295" t="s">
        <v>2894</v>
      </c>
      <c r="B197" s="294" t="s">
        <v>2895</v>
      </c>
      <c r="C197" s="296"/>
      <c r="D197" s="296"/>
      <c r="E197" s="292" t="str">
        <f t="shared" si="14"/>
        <v/>
      </c>
      <c r="F197" s="293" t="str">
        <f t="shared" si="12"/>
        <v>否</v>
      </c>
      <c r="G197" s="277" t="str">
        <f t="shared" si="13"/>
        <v>项</v>
      </c>
    </row>
    <row r="198" s="270" customFormat="1" ht="36" customHeight="1" spans="1:7">
      <c r="A198" s="295" t="s">
        <v>2896</v>
      </c>
      <c r="B198" s="294" t="s">
        <v>2897</v>
      </c>
      <c r="C198" s="301">
        <v>1</v>
      </c>
      <c r="D198" s="300">
        <v>1</v>
      </c>
      <c r="E198" s="292">
        <f t="shared" si="14"/>
        <v>0</v>
      </c>
      <c r="F198" s="293" t="str">
        <f t="shared" si="12"/>
        <v>是</v>
      </c>
      <c r="G198" s="277" t="str">
        <f t="shared" si="13"/>
        <v>项</v>
      </c>
    </row>
    <row r="199" s="270" customFormat="1" ht="36" customHeight="1" spans="1:7">
      <c r="A199" s="295" t="s">
        <v>2898</v>
      </c>
      <c r="B199" s="294" t="s">
        <v>2899</v>
      </c>
      <c r="C199" s="296"/>
      <c r="D199" s="296"/>
      <c r="E199" s="292" t="str">
        <f t="shared" si="14"/>
        <v/>
      </c>
      <c r="F199" s="293" t="str">
        <f t="shared" si="12"/>
        <v>否</v>
      </c>
      <c r="G199" s="277" t="str">
        <f t="shared" si="13"/>
        <v>项</v>
      </c>
    </row>
    <row r="200" s="270" customFormat="1" ht="36" customHeight="1" spans="1:7">
      <c r="A200" s="289" t="s">
        <v>2900</v>
      </c>
      <c r="B200" s="290" t="s">
        <v>2901</v>
      </c>
      <c r="C200" s="291">
        <f>SUM(C201:C211)</f>
        <v>45</v>
      </c>
      <c r="D200" s="291">
        <f>SUM(D201:D211)</f>
        <v>819</v>
      </c>
      <c r="E200" s="292">
        <f t="shared" si="14"/>
        <v>17.2</v>
      </c>
      <c r="F200" s="293" t="str">
        <f t="shared" si="12"/>
        <v>是</v>
      </c>
      <c r="G200" s="277" t="str">
        <f t="shared" si="13"/>
        <v>款</v>
      </c>
    </row>
    <row r="201" s="270" customFormat="1" ht="36" customHeight="1" spans="1:7">
      <c r="A201" s="304">
        <v>2296001</v>
      </c>
      <c r="B201" s="294" t="s">
        <v>2902</v>
      </c>
      <c r="C201" s="296"/>
      <c r="D201" s="299"/>
      <c r="E201" s="292" t="str">
        <f t="shared" si="14"/>
        <v/>
      </c>
      <c r="F201" s="293" t="str">
        <f t="shared" si="12"/>
        <v>否</v>
      </c>
      <c r="G201" s="277" t="str">
        <f t="shared" si="13"/>
        <v>项</v>
      </c>
    </row>
    <row r="202" s="270" customFormat="1" ht="36" customHeight="1" spans="1:7">
      <c r="A202" s="295" t="s">
        <v>2903</v>
      </c>
      <c r="B202" s="294" t="s">
        <v>2904</v>
      </c>
      <c r="C202" s="301">
        <v>10</v>
      </c>
      <c r="D202" s="300">
        <v>234</v>
      </c>
      <c r="E202" s="292">
        <f t="shared" si="14"/>
        <v>22.4</v>
      </c>
      <c r="F202" s="293" t="str">
        <f t="shared" si="12"/>
        <v>是</v>
      </c>
      <c r="G202" s="277" t="str">
        <f t="shared" si="13"/>
        <v>项</v>
      </c>
    </row>
    <row r="203" s="270" customFormat="1" ht="36" customHeight="1" spans="1:7">
      <c r="A203" s="295" t="s">
        <v>2905</v>
      </c>
      <c r="B203" s="294" t="s">
        <v>2906</v>
      </c>
      <c r="C203" s="297"/>
      <c r="D203" s="300">
        <v>244</v>
      </c>
      <c r="E203" s="292" t="str">
        <f t="shared" si="14"/>
        <v/>
      </c>
      <c r="F203" s="293" t="str">
        <f t="shared" si="12"/>
        <v>是</v>
      </c>
      <c r="G203" s="277" t="str">
        <f t="shared" si="13"/>
        <v>项</v>
      </c>
    </row>
    <row r="204" s="270" customFormat="1" ht="36" customHeight="1" spans="1:7">
      <c r="A204" s="295" t="s">
        <v>2907</v>
      </c>
      <c r="B204" s="294" t="s">
        <v>2908</v>
      </c>
      <c r="C204" s="301">
        <v>1</v>
      </c>
      <c r="D204" s="300">
        <v>9</v>
      </c>
      <c r="E204" s="292">
        <f t="shared" si="14"/>
        <v>8</v>
      </c>
      <c r="F204" s="293" t="str">
        <f t="shared" ref="F204:F267" si="15">IF(LEN(A204)=3,"是",IF(B204&lt;&gt;"",IF(SUM(C204:D204)&lt;&gt;0,"是","否"),"是"))</f>
        <v>是</v>
      </c>
      <c r="G204" s="277" t="str">
        <f t="shared" ref="G204:G267" si="16">IF(LEN(A204)=3,"类",IF(LEN(A204)=5,"款","项"))</f>
        <v>项</v>
      </c>
    </row>
    <row r="205" s="270" customFormat="1" ht="36" customHeight="1" spans="1:7">
      <c r="A205" s="295" t="s">
        <v>2909</v>
      </c>
      <c r="B205" s="294" t="s">
        <v>2910</v>
      </c>
      <c r="C205" s="296"/>
      <c r="D205" s="306"/>
      <c r="E205" s="292" t="str">
        <f t="shared" ref="E205:E268" si="17">IF(C205&gt;0,D205/C205-1,IF(C205&lt;0,-(D205/C205-1),""))</f>
        <v/>
      </c>
      <c r="F205" s="293" t="str">
        <f t="shared" si="15"/>
        <v>否</v>
      </c>
      <c r="G205" s="277" t="str">
        <f t="shared" si="16"/>
        <v>项</v>
      </c>
    </row>
    <row r="206" s="270" customFormat="1" ht="36" customHeight="1" spans="1:7">
      <c r="A206" s="295" t="s">
        <v>2911</v>
      </c>
      <c r="B206" s="294" t="s">
        <v>2912</v>
      </c>
      <c r="C206" s="301">
        <v>34</v>
      </c>
      <c r="D206" s="300">
        <v>54</v>
      </c>
      <c r="E206" s="292">
        <f t="shared" si="17"/>
        <v>0.588</v>
      </c>
      <c r="F206" s="293" t="str">
        <f t="shared" si="15"/>
        <v>是</v>
      </c>
      <c r="G206" s="277" t="str">
        <f t="shared" si="16"/>
        <v>项</v>
      </c>
    </row>
    <row r="207" s="270" customFormat="1" ht="36" customHeight="1" spans="1:7">
      <c r="A207" s="295" t="s">
        <v>2913</v>
      </c>
      <c r="B207" s="294" t="s">
        <v>2914</v>
      </c>
      <c r="C207" s="296"/>
      <c r="D207" s="296"/>
      <c r="E207" s="292" t="str">
        <f t="shared" si="17"/>
        <v/>
      </c>
      <c r="F207" s="293" t="str">
        <f t="shared" si="15"/>
        <v>否</v>
      </c>
      <c r="G207" s="277" t="str">
        <f t="shared" si="16"/>
        <v>项</v>
      </c>
    </row>
    <row r="208" s="270" customFormat="1" ht="36" customHeight="1" spans="1:7">
      <c r="A208" s="295" t="s">
        <v>2915</v>
      </c>
      <c r="B208" s="294" t="s">
        <v>2916</v>
      </c>
      <c r="C208" s="296"/>
      <c r="D208" s="296"/>
      <c r="E208" s="292" t="str">
        <f t="shared" si="17"/>
        <v/>
      </c>
      <c r="F208" s="293" t="str">
        <f t="shared" si="15"/>
        <v>否</v>
      </c>
      <c r="G208" s="277" t="str">
        <f t="shared" si="16"/>
        <v>项</v>
      </c>
    </row>
    <row r="209" s="270" customFormat="1" ht="36" customHeight="1" spans="1:7">
      <c r="A209" s="295" t="s">
        <v>2917</v>
      </c>
      <c r="B209" s="294" t="s">
        <v>2918</v>
      </c>
      <c r="C209" s="296"/>
      <c r="D209" s="296"/>
      <c r="E209" s="292" t="str">
        <f t="shared" si="17"/>
        <v/>
      </c>
      <c r="F209" s="293" t="str">
        <f t="shared" si="15"/>
        <v>否</v>
      </c>
      <c r="G209" s="277" t="str">
        <f t="shared" si="16"/>
        <v>项</v>
      </c>
    </row>
    <row r="210" s="270" customFormat="1" ht="36" customHeight="1" spans="1:7">
      <c r="A210" s="295" t="s">
        <v>2919</v>
      </c>
      <c r="B210" s="294" t="s">
        <v>2920</v>
      </c>
      <c r="C210" s="296"/>
      <c r="D210" s="296"/>
      <c r="E210" s="292" t="str">
        <f t="shared" si="17"/>
        <v/>
      </c>
      <c r="F210" s="293" t="str">
        <f t="shared" si="15"/>
        <v>否</v>
      </c>
      <c r="G210" s="277" t="str">
        <f t="shared" si="16"/>
        <v>项</v>
      </c>
    </row>
    <row r="211" s="270" customFormat="1" ht="36" customHeight="1" spans="1:7">
      <c r="A211" s="295" t="s">
        <v>2921</v>
      </c>
      <c r="B211" s="294" t="s">
        <v>2922</v>
      </c>
      <c r="C211" s="297"/>
      <c r="D211" s="302">
        <v>278</v>
      </c>
      <c r="E211" s="292" t="str">
        <f t="shared" si="17"/>
        <v/>
      </c>
      <c r="F211" s="293" t="str">
        <f t="shared" si="15"/>
        <v>是</v>
      </c>
      <c r="G211" s="277" t="str">
        <f t="shared" si="16"/>
        <v>项</v>
      </c>
    </row>
    <row r="212" s="270" customFormat="1" ht="36" customHeight="1" spans="1:7">
      <c r="A212" s="289" t="s">
        <v>114</v>
      </c>
      <c r="B212" s="290" t="s">
        <v>2923</v>
      </c>
      <c r="C212" s="291">
        <f>SUM(C213:C228)</f>
        <v>4268</v>
      </c>
      <c r="D212" s="291">
        <f>SUM(D213:D228)</f>
        <v>6150</v>
      </c>
      <c r="E212" s="292">
        <f t="shared" si="17"/>
        <v>0.441</v>
      </c>
      <c r="F212" s="293" t="str">
        <f t="shared" si="15"/>
        <v>是</v>
      </c>
      <c r="G212" s="277" t="str">
        <f t="shared" si="16"/>
        <v>类</v>
      </c>
    </row>
    <row r="213" s="270" customFormat="1" ht="36" customHeight="1" spans="1:7">
      <c r="A213" s="295" t="s">
        <v>2924</v>
      </c>
      <c r="B213" s="294" t="s">
        <v>2925</v>
      </c>
      <c r="C213" s="296"/>
      <c r="D213" s="296"/>
      <c r="E213" s="292" t="str">
        <f t="shared" si="17"/>
        <v/>
      </c>
      <c r="F213" s="293" t="str">
        <f t="shared" si="15"/>
        <v>否</v>
      </c>
      <c r="G213" s="277" t="str">
        <f t="shared" si="16"/>
        <v>项</v>
      </c>
    </row>
    <row r="214" s="270" customFormat="1" ht="36" customHeight="1" spans="1:7">
      <c r="A214" s="295" t="s">
        <v>2926</v>
      </c>
      <c r="B214" s="294" t="s">
        <v>2927</v>
      </c>
      <c r="C214" s="296"/>
      <c r="D214" s="296"/>
      <c r="E214" s="292" t="str">
        <f t="shared" si="17"/>
        <v/>
      </c>
      <c r="F214" s="293" t="str">
        <f t="shared" si="15"/>
        <v>否</v>
      </c>
      <c r="G214" s="277" t="str">
        <f t="shared" si="16"/>
        <v>项</v>
      </c>
    </row>
    <row r="215" s="270" customFormat="1" ht="36" customHeight="1" spans="1:7">
      <c r="A215" s="295" t="s">
        <v>2928</v>
      </c>
      <c r="B215" s="294" t="s">
        <v>2929</v>
      </c>
      <c r="C215" s="296"/>
      <c r="D215" s="296"/>
      <c r="E215" s="292" t="str">
        <f t="shared" si="17"/>
        <v/>
      </c>
      <c r="F215" s="293" t="str">
        <f t="shared" si="15"/>
        <v>否</v>
      </c>
      <c r="G215" s="277" t="str">
        <f t="shared" si="16"/>
        <v>项</v>
      </c>
    </row>
    <row r="216" s="270" customFormat="1" ht="36" customHeight="1" spans="1:7">
      <c r="A216" s="295" t="s">
        <v>2930</v>
      </c>
      <c r="B216" s="294" t="s">
        <v>2931</v>
      </c>
      <c r="C216" s="296"/>
      <c r="D216" s="302">
        <v>1750</v>
      </c>
      <c r="E216" s="292" t="str">
        <f t="shared" si="17"/>
        <v/>
      </c>
      <c r="F216" s="293" t="str">
        <f t="shared" si="15"/>
        <v>是</v>
      </c>
      <c r="G216" s="277" t="str">
        <f t="shared" si="16"/>
        <v>项</v>
      </c>
    </row>
    <row r="217" s="270" customFormat="1" ht="36" customHeight="1" spans="1:7">
      <c r="A217" s="295" t="s">
        <v>2932</v>
      </c>
      <c r="B217" s="294" t="s">
        <v>2933</v>
      </c>
      <c r="C217" s="296"/>
      <c r="D217" s="296"/>
      <c r="E217" s="292" t="str">
        <f t="shared" si="17"/>
        <v/>
      </c>
      <c r="F217" s="293" t="str">
        <f t="shared" si="15"/>
        <v>否</v>
      </c>
      <c r="G217" s="277" t="str">
        <f t="shared" si="16"/>
        <v>项</v>
      </c>
    </row>
    <row r="218" s="270" customFormat="1" ht="36" customHeight="1" spans="1:7">
      <c r="A218" s="295" t="s">
        <v>2934</v>
      </c>
      <c r="B218" s="294" t="s">
        <v>2935</v>
      </c>
      <c r="C218" s="296"/>
      <c r="D218" s="296"/>
      <c r="E218" s="292" t="str">
        <f t="shared" si="17"/>
        <v/>
      </c>
      <c r="F218" s="293" t="str">
        <f t="shared" si="15"/>
        <v>否</v>
      </c>
      <c r="G218" s="277" t="str">
        <f t="shared" si="16"/>
        <v>项</v>
      </c>
    </row>
    <row r="219" s="270" customFormat="1" ht="36" customHeight="1" spans="1:7">
      <c r="A219" s="295" t="s">
        <v>2936</v>
      </c>
      <c r="B219" s="294" t="s">
        <v>2937</v>
      </c>
      <c r="C219" s="296"/>
      <c r="D219" s="296"/>
      <c r="E219" s="292" t="str">
        <f t="shared" si="17"/>
        <v/>
      </c>
      <c r="F219" s="293" t="str">
        <f t="shared" si="15"/>
        <v>否</v>
      </c>
      <c r="G219" s="277" t="str">
        <f t="shared" si="16"/>
        <v>项</v>
      </c>
    </row>
    <row r="220" s="270" customFormat="1" ht="36" customHeight="1" spans="1:7">
      <c r="A220" s="295" t="s">
        <v>2938</v>
      </c>
      <c r="B220" s="294" t="s">
        <v>2939</v>
      </c>
      <c r="C220" s="296"/>
      <c r="D220" s="296"/>
      <c r="E220" s="292" t="str">
        <f t="shared" si="17"/>
        <v/>
      </c>
      <c r="F220" s="293" t="str">
        <f t="shared" si="15"/>
        <v>否</v>
      </c>
      <c r="G220" s="277" t="str">
        <f t="shared" si="16"/>
        <v>项</v>
      </c>
    </row>
    <row r="221" s="270" customFormat="1" ht="36" customHeight="1" spans="1:7">
      <c r="A221" s="295" t="s">
        <v>2940</v>
      </c>
      <c r="B221" s="294" t="s">
        <v>2941</v>
      </c>
      <c r="C221" s="296"/>
      <c r="D221" s="296"/>
      <c r="E221" s="292" t="str">
        <f t="shared" si="17"/>
        <v/>
      </c>
      <c r="F221" s="293" t="str">
        <f t="shared" si="15"/>
        <v>否</v>
      </c>
      <c r="G221" s="277" t="str">
        <f t="shared" si="16"/>
        <v>项</v>
      </c>
    </row>
    <row r="222" s="270" customFormat="1" ht="36" customHeight="1" spans="1:7">
      <c r="A222" s="295" t="s">
        <v>2942</v>
      </c>
      <c r="B222" s="294" t="s">
        <v>2943</v>
      </c>
      <c r="C222" s="296"/>
      <c r="D222" s="296"/>
      <c r="E222" s="292" t="str">
        <f t="shared" si="17"/>
        <v/>
      </c>
      <c r="F222" s="293" t="str">
        <f t="shared" si="15"/>
        <v>否</v>
      </c>
      <c r="G222" s="277" t="str">
        <f t="shared" si="16"/>
        <v>项</v>
      </c>
    </row>
    <row r="223" s="270" customFormat="1" ht="36" customHeight="1" spans="1:7">
      <c r="A223" s="295" t="s">
        <v>2944</v>
      </c>
      <c r="B223" s="294" t="s">
        <v>2945</v>
      </c>
      <c r="C223" s="296"/>
      <c r="D223" s="296"/>
      <c r="E223" s="292" t="str">
        <f t="shared" si="17"/>
        <v/>
      </c>
      <c r="F223" s="293" t="str">
        <f t="shared" si="15"/>
        <v>否</v>
      </c>
      <c r="G223" s="277" t="str">
        <f t="shared" si="16"/>
        <v>项</v>
      </c>
    </row>
    <row r="224" s="270" customFormat="1" ht="36" customHeight="1" spans="1:7">
      <c r="A224" s="295" t="s">
        <v>2946</v>
      </c>
      <c r="B224" s="294" t="s">
        <v>2947</v>
      </c>
      <c r="C224" s="296"/>
      <c r="D224" s="296"/>
      <c r="E224" s="292" t="str">
        <f t="shared" si="17"/>
        <v/>
      </c>
      <c r="F224" s="293" t="str">
        <f t="shared" si="15"/>
        <v>否</v>
      </c>
      <c r="G224" s="277" t="str">
        <f t="shared" si="16"/>
        <v>项</v>
      </c>
    </row>
    <row r="225" s="270" customFormat="1" ht="36" customHeight="1" spans="1:7">
      <c r="A225" s="295" t="s">
        <v>2948</v>
      </c>
      <c r="B225" s="294" t="s">
        <v>2949</v>
      </c>
      <c r="C225" s="296"/>
      <c r="D225" s="296"/>
      <c r="E225" s="292" t="str">
        <f t="shared" si="17"/>
        <v/>
      </c>
      <c r="F225" s="293" t="str">
        <f t="shared" si="15"/>
        <v>否</v>
      </c>
      <c r="G225" s="277" t="str">
        <f t="shared" si="16"/>
        <v>项</v>
      </c>
    </row>
    <row r="226" s="270" customFormat="1" ht="36" customHeight="1" spans="1:7">
      <c r="A226" s="295" t="s">
        <v>2950</v>
      </c>
      <c r="B226" s="294" t="s">
        <v>2951</v>
      </c>
      <c r="C226" s="296"/>
      <c r="D226" s="296"/>
      <c r="E226" s="292" t="str">
        <f t="shared" si="17"/>
        <v/>
      </c>
      <c r="F226" s="293" t="str">
        <f t="shared" si="15"/>
        <v>否</v>
      </c>
      <c r="G226" s="277" t="str">
        <f t="shared" si="16"/>
        <v>项</v>
      </c>
    </row>
    <row r="227" s="270" customFormat="1" ht="36" customHeight="1" spans="1:7">
      <c r="A227" s="295" t="s">
        <v>2952</v>
      </c>
      <c r="B227" s="294" t="s">
        <v>2953</v>
      </c>
      <c r="C227" s="297"/>
      <c r="D227" s="302">
        <v>4400</v>
      </c>
      <c r="E227" s="292" t="str">
        <f t="shared" si="17"/>
        <v/>
      </c>
      <c r="F227" s="293" t="str">
        <f t="shared" si="15"/>
        <v>是</v>
      </c>
      <c r="G227" s="277" t="str">
        <f t="shared" si="16"/>
        <v>项</v>
      </c>
    </row>
    <row r="228" s="270" customFormat="1" ht="36" customHeight="1" spans="1:7">
      <c r="A228" s="295" t="s">
        <v>2954</v>
      </c>
      <c r="B228" s="294" t="s">
        <v>2955</v>
      </c>
      <c r="C228" s="299">
        <v>4268</v>
      </c>
      <c r="D228" s="297"/>
      <c r="E228" s="292">
        <f t="shared" si="17"/>
        <v>-1</v>
      </c>
      <c r="F228" s="293" t="str">
        <f t="shared" si="15"/>
        <v>是</v>
      </c>
      <c r="G228" s="277" t="str">
        <f t="shared" si="16"/>
        <v>项</v>
      </c>
    </row>
    <row r="229" s="270" customFormat="1" ht="36" customHeight="1" spans="1:7">
      <c r="A229" s="289" t="s">
        <v>116</v>
      </c>
      <c r="B229" s="290" t="s">
        <v>2956</v>
      </c>
      <c r="C229" s="291">
        <f>SUM(C230)</f>
        <v>1</v>
      </c>
      <c r="D229" s="291">
        <f>SUM(D230)</f>
        <v>200</v>
      </c>
      <c r="E229" s="292">
        <f t="shared" si="17"/>
        <v>199</v>
      </c>
      <c r="F229" s="293" t="str">
        <f t="shared" si="15"/>
        <v>是</v>
      </c>
      <c r="G229" s="277" t="str">
        <f t="shared" si="16"/>
        <v>类</v>
      </c>
    </row>
    <row r="230" s="270" customFormat="1" ht="36" customHeight="1" spans="1:7">
      <c r="A230" s="303">
        <v>23304</v>
      </c>
      <c r="B230" s="290" t="s">
        <v>2957</v>
      </c>
      <c r="C230" s="291">
        <f>SUM(C231:C246)</f>
        <v>1</v>
      </c>
      <c r="D230" s="291">
        <f>SUM(D231:D246)</f>
        <v>200</v>
      </c>
      <c r="E230" s="292">
        <f t="shared" si="17"/>
        <v>199</v>
      </c>
      <c r="F230" s="293" t="str">
        <f t="shared" si="15"/>
        <v>是</v>
      </c>
      <c r="G230" s="277" t="str">
        <f t="shared" si="16"/>
        <v>款</v>
      </c>
    </row>
    <row r="231" s="270" customFormat="1" ht="36" customHeight="1" spans="1:7">
      <c r="A231" s="295" t="s">
        <v>2958</v>
      </c>
      <c r="B231" s="294" t="s">
        <v>2959</v>
      </c>
      <c r="C231" s="296"/>
      <c r="D231" s="296"/>
      <c r="E231" s="292" t="str">
        <f t="shared" si="17"/>
        <v/>
      </c>
      <c r="F231" s="293" t="str">
        <f t="shared" si="15"/>
        <v>否</v>
      </c>
      <c r="G231" s="277" t="str">
        <f t="shared" si="16"/>
        <v>项</v>
      </c>
    </row>
    <row r="232" s="270" customFormat="1" ht="36" customHeight="1" spans="1:7">
      <c r="A232" s="295" t="s">
        <v>2960</v>
      </c>
      <c r="B232" s="294" t="s">
        <v>2961</v>
      </c>
      <c r="C232" s="296"/>
      <c r="D232" s="296"/>
      <c r="E232" s="292" t="str">
        <f t="shared" si="17"/>
        <v/>
      </c>
      <c r="F232" s="293" t="str">
        <f t="shared" si="15"/>
        <v>否</v>
      </c>
      <c r="G232" s="277" t="str">
        <f t="shared" si="16"/>
        <v>项</v>
      </c>
    </row>
    <row r="233" s="270" customFormat="1" ht="36" customHeight="1" spans="1:7">
      <c r="A233" s="295" t="s">
        <v>2962</v>
      </c>
      <c r="B233" s="294" t="s">
        <v>2963</v>
      </c>
      <c r="C233" s="296"/>
      <c r="D233" s="296"/>
      <c r="E233" s="292" t="str">
        <f t="shared" si="17"/>
        <v/>
      </c>
      <c r="F233" s="293" t="str">
        <f t="shared" si="15"/>
        <v>否</v>
      </c>
      <c r="G233" s="277" t="str">
        <f t="shared" si="16"/>
        <v>项</v>
      </c>
    </row>
    <row r="234" s="270" customFormat="1" ht="36" customHeight="1" spans="1:7">
      <c r="A234" s="295" t="s">
        <v>2964</v>
      </c>
      <c r="B234" s="294" t="s">
        <v>2965</v>
      </c>
      <c r="C234" s="296"/>
      <c r="D234" s="302">
        <v>50</v>
      </c>
      <c r="E234" s="292" t="str">
        <f t="shared" si="17"/>
        <v/>
      </c>
      <c r="F234" s="293" t="str">
        <f t="shared" si="15"/>
        <v>是</v>
      </c>
      <c r="G234" s="277" t="str">
        <f t="shared" si="16"/>
        <v>项</v>
      </c>
    </row>
    <row r="235" s="270" customFormat="1" ht="36" customHeight="1" spans="1:7">
      <c r="A235" s="295" t="s">
        <v>2966</v>
      </c>
      <c r="B235" s="294" t="s">
        <v>2967</v>
      </c>
      <c r="C235" s="296"/>
      <c r="D235" s="296"/>
      <c r="E235" s="292" t="str">
        <f t="shared" si="17"/>
        <v/>
      </c>
      <c r="F235" s="293" t="str">
        <f t="shared" si="15"/>
        <v>否</v>
      </c>
      <c r="G235" s="277" t="str">
        <f t="shared" si="16"/>
        <v>项</v>
      </c>
    </row>
    <row r="236" s="270" customFormat="1" ht="36" customHeight="1" spans="1:7">
      <c r="A236" s="295" t="s">
        <v>2968</v>
      </c>
      <c r="B236" s="294" t="s">
        <v>2969</v>
      </c>
      <c r="C236" s="296"/>
      <c r="D236" s="296"/>
      <c r="E236" s="292" t="str">
        <f t="shared" si="17"/>
        <v/>
      </c>
      <c r="F236" s="293" t="str">
        <f t="shared" si="15"/>
        <v>否</v>
      </c>
      <c r="G236" s="277" t="str">
        <f t="shared" si="16"/>
        <v>项</v>
      </c>
    </row>
    <row r="237" s="270" customFormat="1" ht="36" customHeight="1" spans="1:7">
      <c r="A237" s="295" t="s">
        <v>2970</v>
      </c>
      <c r="B237" s="294" t="s">
        <v>2971</v>
      </c>
      <c r="C237" s="296"/>
      <c r="D237" s="296"/>
      <c r="E237" s="292" t="str">
        <f t="shared" si="17"/>
        <v/>
      </c>
      <c r="F237" s="293" t="str">
        <f t="shared" si="15"/>
        <v>否</v>
      </c>
      <c r="G237" s="277" t="str">
        <f t="shared" si="16"/>
        <v>项</v>
      </c>
    </row>
    <row r="238" s="270" customFormat="1" ht="36" customHeight="1" spans="1:7">
      <c r="A238" s="295" t="s">
        <v>2972</v>
      </c>
      <c r="B238" s="294" t="s">
        <v>2973</v>
      </c>
      <c r="C238" s="296"/>
      <c r="D238" s="296"/>
      <c r="E238" s="292" t="str">
        <f t="shared" si="17"/>
        <v/>
      </c>
      <c r="F238" s="293" t="str">
        <f t="shared" si="15"/>
        <v>否</v>
      </c>
      <c r="G238" s="277" t="str">
        <f t="shared" si="16"/>
        <v>项</v>
      </c>
    </row>
    <row r="239" s="270" customFormat="1" ht="36" customHeight="1" spans="1:7">
      <c r="A239" s="295" t="s">
        <v>2974</v>
      </c>
      <c r="B239" s="294" t="s">
        <v>2975</v>
      </c>
      <c r="C239" s="296"/>
      <c r="D239" s="296"/>
      <c r="E239" s="292" t="str">
        <f t="shared" si="17"/>
        <v/>
      </c>
      <c r="F239" s="293" t="str">
        <f t="shared" si="15"/>
        <v>否</v>
      </c>
      <c r="G239" s="277" t="str">
        <f t="shared" si="16"/>
        <v>项</v>
      </c>
    </row>
    <row r="240" s="270" customFormat="1" ht="36" customHeight="1" spans="1:7">
      <c r="A240" s="295" t="s">
        <v>2976</v>
      </c>
      <c r="B240" s="294" t="s">
        <v>2977</v>
      </c>
      <c r="C240" s="296"/>
      <c r="D240" s="296"/>
      <c r="E240" s="292" t="str">
        <f t="shared" si="17"/>
        <v/>
      </c>
      <c r="F240" s="293" t="str">
        <f t="shared" si="15"/>
        <v>否</v>
      </c>
      <c r="G240" s="277" t="str">
        <f t="shared" si="16"/>
        <v>项</v>
      </c>
    </row>
    <row r="241" s="270" customFormat="1" ht="36" customHeight="1" spans="1:7">
      <c r="A241" s="295" t="s">
        <v>2978</v>
      </c>
      <c r="B241" s="294" t="s">
        <v>2979</v>
      </c>
      <c r="C241" s="296"/>
      <c r="D241" s="296"/>
      <c r="E241" s="292" t="str">
        <f t="shared" si="17"/>
        <v/>
      </c>
      <c r="F241" s="293" t="str">
        <f t="shared" si="15"/>
        <v>否</v>
      </c>
      <c r="G241" s="277" t="str">
        <f t="shared" si="16"/>
        <v>项</v>
      </c>
    </row>
    <row r="242" s="270" customFormat="1" ht="36" customHeight="1" spans="1:7">
      <c r="A242" s="295" t="s">
        <v>2980</v>
      </c>
      <c r="B242" s="294" t="s">
        <v>2981</v>
      </c>
      <c r="C242" s="296"/>
      <c r="D242" s="296"/>
      <c r="E242" s="292" t="str">
        <f t="shared" si="17"/>
        <v/>
      </c>
      <c r="F242" s="293" t="str">
        <f t="shared" si="15"/>
        <v>否</v>
      </c>
      <c r="G242" s="277" t="str">
        <f t="shared" si="16"/>
        <v>项</v>
      </c>
    </row>
    <row r="243" s="270" customFormat="1" ht="36" customHeight="1" spans="1:7">
      <c r="A243" s="295" t="s">
        <v>2982</v>
      </c>
      <c r="B243" s="294" t="s">
        <v>2983</v>
      </c>
      <c r="C243" s="296"/>
      <c r="D243" s="296"/>
      <c r="E243" s="292" t="str">
        <f t="shared" si="17"/>
        <v/>
      </c>
      <c r="F243" s="293" t="str">
        <f t="shared" si="15"/>
        <v>否</v>
      </c>
      <c r="G243" s="277" t="str">
        <f t="shared" si="16"/>
        <v>项</v>
      </c>
    </row>
    <row r="244" s="270" customFormat="1" ht="36" customHeight="1" spans="1:7">
      <c r="A244" s="295" t="s">
        <v>2984</v>
      </c>
      <c r="B244" s="294" t="s">
        <v>2985</v>
      </c>
      <c r="C244" s="296"/>
      <c r="D244" s="296"/>
      <c r="E244" s="292" t="str">
        <f t="shared" si="17"/>
        <v/>
      </c>
      <c r="F244" s="293" t="str">
        <f t="shared" si="15"/>
        <v>否</v>
      </c>
      <c r="G244" s="277" t="str">
        <f t="shared" si="16"/>
        <v>项</v>
      </c>
    </row>
    <row r="245" s="270" customFormat="1" ht="36" customHeight="1" spans="1:7">
      <c r="A245" s="295" t="s">
        <v>2986</v>
      </c>
      <c r="B245" s="294" t="s">
        <v>2987</v>
      </c>
      <c r="C245" s="297"/>
      <c r="D245" s="302">
        <v>100</v>
      </c>
      <c r="E245" s="292" t="str">
        <f t="shared" si="17"/>
        <v/>
      </c>
      <c r="F245" s="293" t="str">
        <f t="shared" si="15"/>
        <v>是</v>
      </c>
      <c r="G245" s="277" t="str">
        <f t="shared" si="16"/>
        <v>项</v>
      </c>
    </row>
    <row r="246" s="270" customFormat="1" ht="36" customHeight="1" spans="1:7">
      <c r="A246" s="295" t="s">
        <v>2988</v>
      </c>
      <c r="B246" s="294" t="s">
        <v>2989</v>
      </c>
      <c r="C246" s="299">
        <v>1</v>
      </c>
      <c r="D246" s="302">
        <v>50</v>
      </c>
      <c r="E246" s="292">
        <f t="shared" si="17"/>
        <v>49</v>
      </c>
      <c r="F246" s="293" t="str">
        <f t="shared" si="15"/>
        <v>是</v>
      </c>
      <c r="G246" s="277" t="str">
        <f t="shared" si="16"/>
        <v>项</v>
      </c>
    </row>
    <row r="247" s="270" customFormat="1" ht="36" customHeight="1" spans="1:7">
      <c r="A247" s="303" t="s">
        <v>2990</v>
      </c>
      <c r="B247" s="290" t="s">
        <v>2991</v>
      </c>
      <c r="C247" s="291">
        <f>SUM(C248,C261)</f>
        <v>0</v>
      </c>
      <c r="D247" s="291">
        <f>SUM(D248,D261)</f>
        <v>0</v>
      </c>
      <c r="E247" s="292" t="str">
        <f t="shared" si="17"/>
        <v/>
      </c>
      <c r="F247" s="293" t="str">
        <f t="shared" si="15"/>
        <v>是</v>
      </c>
      <c r="G247" s="277" t="str">
        <f t="shared" si="16"/>
        <v>类</v>
      </c>
    </row>
    <row r="248" s="270" customFormat="1" ht="36" customHeight="1" spans="1:7">
      <c r="A248" s="303" t="s">
        <v>2992</v>
      </c>
      <c r="B248" s="290" t="s">
        <v>2993</v>
      </c>
      <c r="C248" s="298">
        <f>SUM(C249:C260)</f>
        <v>0</v>
      </c>
      <c r="D248" s="298">
        <f>SUM(D249:D260)</f>
        <v>0</v>
      </c>
      <c r="E248" s="292" t="str">
        <f t="shared" si="17"/>
        <v/>
      </c>
      <c r="F248" s="293" t="str">
        <f t="shared" si="15"/>
        <v>否</v>
      </c>
      <c r="G248" s="277" t="str">
        <f t="shared" si="16"/>
        <v>款</v>
      </c>
    </row>
    <row r="249" s="270" customFormat="1" ht="36" customHeight="1" spans="1:7">
      <c r="A249" s="304" t="s">
        <v>2994</v>
      </c>
      <c r="B249" s="294" t="s">
        <v>2995</v>
      </c>
      <c r="C249" s="296"/>
      <c r="D249" s="296"/>
      <c r="E249" s="292" t="str">
        <f t="shared" si="17"/>
        <v/>
      </c>
      <c r="F249" s="293" t="str">
        <f t="shared" si="15"/>
        <v>否</v>
      </c>
      <c r="G249" s="277" t="str">
        <f t="shared" si="16"/>
        <v>项</v>
      </c>
    </row>
    <row r="250" s="270" customFormat="1" ht="36" customHeight="1" spans="1:7">
      <c r="A250" s="304" t="s">
        <v>2996</v>
      </c>
      <c r="B250" s="294" t="s">
        <v>2997</v>
      </c>
      <c r="C250" s="296"/>
      <c r="D250" s="296"/>
      <c r="E250" s="292" t="str">
        <f t="shared" si="17"/>
        <v/>
      </c>
      <c r="F250" s="293" t="str">
        <f t="shared" si="15"/>
        <v>否</v>
      </c>
      <c r="G250" s="277" t="str">
        <f t="shared" si="16"/>
        <v>项</v>
      </c>
    </row>
    <row r="251" s="270" customFormat="1" ht="36" customHeight="1" spans="1:7">
      <c r="A251" s="304" t="s">
        <v>2998</v>
      </c>
      <c r="B251" s="294" t="s">
        <v>2999</v>
      </c>
      <c r="C251" s="296"/>
      <c r="D251" s="296"/>
      <c r="E251" s="292" t="str">
        <f t="shared" si="17"/>
        <v/>
      </c>
      <c r="F251" s="293" t="str">
        <f t="shared" si="15"/>
        <v>否</v>
      </c>
      <c r="G251" s="277" t="str">
        <f t="shared" si="16"/>
        <v>项</v>
      </c>
    </row>
    <row r="252" s="270" customFormat="1" ht="36" customHeight="1" spans="1:7">
      <c r="A252" s="304" t="s">
        <v>3000</v>
      </c>
      <c r="B252" s="294" t="s">
        <v>3001</v>
      </c>
      <c r="C252" s="296"/>
      <c r="D252" s="296"/>
      <c r="E252" s="292" t="str">
        <f t="shared" si="17"/>
        <v/>
      </c>
      <c r="F252" s="293" t="str">
        <f t="shared" si="15"/>
        <v>否</v>
      </c>
      <c r="G252" s="277" t="str">
        <f t="shared" si="16"/>
        <v>项</v>
      </c>
    </row>
    <row r="253" s="270" customFormat="1" ht="36" customHeight="1" spans="1:7">
      <c r="A253" s="304" t="s">
        <v>3002</v>
      </c>
      <c r="B253" s="294" t="s">
        <v>3003</v>
      </c>
      <c r="C253" s="296"/>
      <c r="D253" s="296"/>
      <c r="E253" s="292" t="str">
        <f t="shared" si="17"/>
        <v/>
      </c>
      <c r="F253" s="293" t="str">
        <f t="shared" si="15"/>
        <v>否</v>
      </c>
      <c r="G253" s="277" t="str">
        <f t="shared" si="16"/>
        <v>项</v>
      </c>
    </row>
    <row r="254" s="270" customFormat="1" ht="36" customHeight="1" spans="1:7">
      <c r="A254" s="304" t="s">
        <v>3004</v>
      </c>
      <c r="B254" s="294" t="s">
        <v>3005</v>
      </c>
      <c r="C254" s="296"/>
      <c r="D254" s="296"/>
      <c r="E254" s="292" t="str">
        <f t="shared" si="17"/>
        <v/>
      </c>
      <c r="F254" s="293" t="str">
        <f t="shared" si="15"/>
        <v>否</v>
      </c>
      <c r="G254" s="277" t="str">
        <f t="shared" si="16"/>
        <v>项</v>
      </c>
    </row>
    <row r="255" s="270" customFormat="1" ht="36" customHeight="1" spans="1:7">
      <c r="A255" s="304" t="s">
        <v>3006</v>
      </c>
      <c r="B255" s="294" t="s">
        <v>3007</v>
      </c>
      <c r="C255" s="296"/>
      <c r="D255" s="296"/>
      <c r="E255" s="292" t="str">
        <f t="shared" si="17"/>
        <v/>
      </c>
      <c r="F255" s="293" t="str">
        <f t="shared" si="15"/>
        <v>否</v>
      </c>
      <c r="G255" s="277" t="str">
        <f t="shared" si="16"/>
        <v>项</v>
      </c>
    </row>
    <row r="256" s="270" customFormat="1" ht="36" customHeight="1" spans="1:7">
      <c r="A256" s="304" t="s">
        <v>3008</v>
      </c>
      <c r="B256" s="294" t="s">
        <v>3009</v>
      </c>
      <c r="C256" s="296"/>
      <c r="D256" s="296"/>
      <c r="E256" s="292" t="str">
        <f t="shared" si="17"/>
        <v/>
      </c>
      <c r="F256" s="293" t="str">
        <f t="shared" si="15"/>
        <v>否</v>
      </c>
      <c r="G256" s="277" t="str">
        <f t="shared" si="16"/>
        <v>项</v>
      </c>
    </row>
    <row r="257" s="270" customFormat="1" ht="36" customHeight="1" spans="1:7">
      <c r="A257" s="304" t="s">
        <v>3010</v>
      </c>
      <c r="B257" s="294" t="s">
        <v>3011</v>
      </c>
      <c r="C257" s="296"/>
      <c r="D257" s="296"/>
      <c r="E257" s="292" t="str">
        <f t="shared" si="17"/>
        <v/>
      </c>
      <c r="F257" s="293" t="str">
        <f t="shared" si="15"/>
        <v>否</v>
      </c>
      <c r="G257" s="277" t="str">
        <f t="shared" si="16"/>
        <v>项</v>
      </c>
    </row>
    <row r="258" s="270" customFormat="1" ht="36" customHeight="1" spans="1:7">
      <c r="A258" s="304" t="s">
        <v>3012</v>
      </c>
      <c r="B258" s="294" t="s">
        <v>3013</v>
      </c>
      <c r="C258" s="296"/>
      <c r="D258" s="296"/>
      <c r="E258" s="292" t="str">
        <f t="shared" si="17"/>
        <v/>
      </c>
      <c r="F258" s="293" t="str">
        <f t="shared" si="15"/>
        <v>否</v>
      </c>
      <c r="G258" s="277" t="str">
        <f t="shared" si="16"/>
        <v>项</v>
      </c>
    </row>
    <row r="259" s="270" customFormat="1" ht="36" customHeight="1" spans="1:7">
      <c r="A259" s="304" t="s">
        <v>3014</v>
      </c>
      <c r="B259" s="294" t="s">
        <v>3015</v>
      </c>
      <c r="C259" s="296"/>
      <c r="D259" s="296"/>
      <c r="E259" s="292" t="str">
        <f t="shared" si="17"/>
        <v/>
      </c>
      <c r="F259" s="293" t="str">
        <f t="shared" si="15"/>
        <v>否</v>
      </c>
      <c r="G259" s="277" t="str">
        <f t="shared" si="16"/>
        <v>项</v>
      </c>
    </row>
    <row r="260" s="270" customFormat="1" ht="36" customHeight="1" spans="1:7">
      <c r="A260" s="304" t="s">
        <v>3016</v>
      </c>
      <c r="B260" s="294" t="s">
        <v>3017</v>
      </c>
      <c r="C260" s="296"/>
      <c r="D260" s="296"/>
      <c r="E260" s="292" t="str">
        <f t="shared" si="17"/>
        <v/>
      </c>
      <c r="F260" s="293" t="str">
        <f t="shared" si="15"/>
        <v>否</v>
      </c>
      <c r="G260" s="277" t="str">
        <f t="shared" si="16"/>
        <v>项</v>
      </c>
    </row>
    <row r="261" s="270" customFormat="1" ht="36" customHeight="1" spans="1:7">
      <c r="A261" s="303" t="s">
        <v>3018</v>
      </c>
      <c r="B261" s="290" t="s">
        <v>3019</v>
      </c>
      <c r="C261" s="298">
        <f>SUM(C262:C267)</f>
        <v>0</v>
      </c>
      <c r="D261" s="298">
        <f>SUM(D262:D267)</f>
        <v>0</v>
      </c>
      <c r="E261" s="292" t="str">
        <f t="shared" si="17"/>
        <v/>
      </c>
      <c r="F261" s="293" t="str">
        <f t="shared" si="15"/>
        <v>否</v>
      </c>
      <c r="G261" s="277" t="str">
        <f t="shared" si="16"/>
        <v>款</v>
      </c>
    </row>
    <row r="262" s="270" customFormat="1" ht="36" customHeight="1" spans="1:7">
      <c r="A262" s="304" t="s">
        <v>3020</v>
      </c>
      <c r="B262" s="294" t="s">
        <v>3021</v>
      </c>
      <c r="C262" s="296"/>
      <c r="D262" s="296"/>
      <c r="E262" s="292" t="str">
        <f t="shared" si="17"/>
        <v/>
      </c>
      <c r="F262" s="293" t="str">
        <f t="shared" si="15"/>
        <v>否</v>
      </c>
      <c r="G262" s="277" t="str">
        <f t="shared" si="16"/>
        <v>项</v>
      </c>
    </row>
    <row r="263" s="270" customFormat="1" ht="36" customHeight="1" spans="1:7">
      <c r="A263" s="304" t="s">
        <v>3022</v>
      </c>
      <c r="B263" s="294" t="s">
        <v>3023</v>
      </c>
      <c r="C263" s="296"/>
      <c r="D263" s="296"/>
      <c r="E263" s="292" t="str">
        <f t="shared" si="17"/>
        <v/>
      </c>
      <c r="F263" s="293" t="str">
        <f t="shared" si="15"/>
        <v>否</v>
      </c>
      <c r="G263" s="277" t="str">
        <f t="shared" si="16"/>
        <v>项</v>
      </c>
    </row>
    <row r="264" s="270" customFormat="1" ht="36" customHeight="1" spans="1:7">
      <c r="A264" s="304" t="s">
        <v>3024</v>
      </c>
      <c r="B264" s="294" t="s">
        <v>3025</v>
      </c>
      <c r="C264" s="296"/>
      <c r="D264" s="296"/>
      <c r="E264" s="292" t="str">
        <f t="shared" si="17"/>
        <v/>
      </c>
      <c r="F264" s="293" t="str">
        <f t="shared" si="15"/>
        <v>否</v>
      </c>
      <c r="G264" s="277" t="str">
        <f t="shared" si="16"/>
        <v>项</v>
      </c>
    </row>
    <row r="265" s="270" customFormat="1" ht="36" customHeight="1" spans="1:7">
      <c r="A265" s="304" t="s">
        <v>3026</v>
      </c>
      <c r="B265" s="294" t="s">
        <v>3027</v>
      </c>
      <c r="C265" s="296"/>
      <c r="D265" s="296"/>
      <c r="E265" s="292" t="str">
        <f t="shared" si="17"/>
        <v/>
      </c>
      <c r="F265" s="293" t="str">
        <f t="shared" si="15"/>
        <v>否</v>
      </c>
      <c r="G265" s="277" t="str">
        <f t="shared" si="16"/>
        <v>项</v>
      </c>
    </row>
    <row r="266" s="270" customFormat="1" ht="36" customHeight="1" spans="1:7">
      <c r="A266" s="304" t="s">
        <v>3028</v>
      </c>
      <c r="B266" s="294" t="s">
        <v>3029</v>
      </c>
      <c r="C266" s="296"/>
      <c r="D266" s="296"/>
      <c r="E266" s="292" t="str">
        <f t="shared" si="17"/>
        <v/>
      </c>
      <c r="F266" s="293" t="str">
        <f t="shared" si="15"/>
        <v>否</v>
      </c>
      <c r="G266" s="277" t="str">
        <f t="shared" si="16"/>
        <v>项</v>
      </c>
    </row>
    <row r="267" s="270" customFormat="1" ht="36" customHeight="1" spans="1:7">
      <c r="A267" s="304" t="s">
        <v>3030</v>
      </c>
      <c r="B267" s="294" t="s">
        <v>3031</v>
      </c>
      <c r="C267" s="296"/>
      <c r="D267" s="296"/>
      <c r="E267" s="292" t="str">
        <f t="shared" si="17"/>
        <v/>
      </c>
      <c r="F267" s="293" t="str">
        <f t="shared" si="15"/>
        <v>否</v>
      </c>
      <c r="G267" s="277" t="str">
        <f t="shared" si="16"/>
        <v>项</v>
      </c>
    </row>
    <row r="268" s="270" customFormat="1" ht="36" customHeight="1" spans="1:7">
      <c r="A268" s="295"/>
      <c r="B268" s="294"/>
      <c r="C268" s="297"/>
      <c r="D268" s="297"/>
      <c r="E268" s="292"/>
      <c r="F268" s="293" t="str">
        <f>IF(LEN(A268)=3,"是",IF(B268&lt;&gt;"",IF(SUM(C268:D268)&lt;&gt;0,"是","否"),"是"))</f>
        <v>是</v>
      </c>
      <c r="G268" s="277"/>
    </row>
    <row r="269" s="270" customFormat="1" ht="36" customHeight="1" spans="1:7">
      <c r="A269" s="307"/>
      <c r="B269" s="308" t="s">
        <v>3057</v>
      </c>
      <c r="C269" s="291">
        <f>SUM(C4,C20,C32,C43,C99,C130,C182,C186,C212,C229,C247)</f>
        <v>14793</v>
      </c>
      <c r="D269" s="291">
        <f>SUM(D4,D20,D32,D43,D99,D130,D182,D186,D212,D229,D247)</f>
        <v>74537</v>
      </c>
      <c r="E269" s="292">
        <f t="shared" ref="E269:E279" si="18">IF(C269&gt;0,D269/C269-1,IF(C269&lt;0,-(D269/C269-1),""))</f>
        <v>4.039</v>
      </c>
      <c r="F269" s="293" t="str">
        <f>IF(LEN(A269)=3,"是",IF(B269&lt;&gt;"",IF(SUM(C269:D269)&lt;&gt;0,"是","否"),"是"))</f>
        <v>是</v>
      </c>
      <c r="G269" s="277"/>
    </row>
    <row r="270" s="270" customFormat="1" ht="36" customHeight="1" spans="1:7">
      <c r="A270" s="309" t="s">
        <v>3034</v>
      </c>
      <c r="B270" s="310" t="s">
        <v>121</v>
      </c>
      <c r="C270" s="311">
        <f>SUM(C271,C274,C275,C276)</f>
        <v>396</v>
      </c>
      <c r="D270" s="311">
        <f>SUM(D271,D274,D275,D276)</f>
        <v>4731</v>
      </c>
      <c r="E270" s="292">
        <f t="shared" si="18"/>
        <v>10.947</v>
      </c>
      <c r="F270" s="293" t="str">
        <f t="shared" ref="F269:F279" si="19">IF(LEN(A270)=3,"是",IF(B270&lt;&gt;"",IF(SUM(C270:D270)&lt;&gt;0,"是","否"),"是"))</f>
        <v>是</v>
      </c>
      <c r="G270" s="277"/>
    </row>
    <row r="271" s="270" customFormat="1" ht="36" customHeight="1" spans="1:7">
      <c r="A271" s="309" t="s">
        <v>3035</v>
      </c>
      <c r="B271" s="312" t="s">
        <v>3036</v>
      </c>
      <c r="C271" s="313">
        <f>SUM(C272:C273)</f>
        <v>396</v>
      </c>
      <c r="D271" s="313">
        <f>SUM(D272:D273)</f>
        <v>1231</v>
      </c>
      <c r="E271" s="292">
        <f t="shared" si="18"/>
        <v>2.109</v>
      </c>
      <c r="F271" s="293" t="str">
        <f t="shared" si="19"/>
        <v>是</v>
      </c>
      <c r="G271" s="277"/>
    </row>
    <row r="272" s="270" customFormat="1" ht="36" customHeight="1" spans="1:7">
      <c r="A272" s="314" t="s">
        <v>3058</v>
      </c>
      <c r="B272" s="312" t="s">
        <v>3059</v>
      </c>
      <c r="C272" s="313"/>
      <c r="D272" s="313"/>
      <c r="E272" s="292" t="str">
        <f t="shared" si="18"/>
        <v/>
      </c>
      <c r="F272" s="293" t="str">
        <f t="shared" si="19"/>
        <v>否</v>
      </c>
      <c r="G272" s="277"/>
    </row>
    <row r="273" s="270" customFormat="1" ht="36" customHeight="1" spans="1:6">
      <c r="A273" s="314" t="s">
        <v>3037</v>
      </c>
      <c r="B273" s="312" t="s">
        <v>3038</v>
      </c>
      <c r="C273" s="299">
        <v>396</v>
      </c>
      <c r="D273" s="315">
        <v>1231</v>
      </c>
      <c r="E273" s="292">
        <f t="shared" si="18"/>
        <v>2.109</v>
      </c>
      <c r="F273" s="293" t="str">
        <f t="shared" si="19"/>
        <v>是</v>
      </c>
    </row>
    <row r="274" s="270" customFormat="1" ht="36" customHeight="1" spans="1:7">
      <c r="A274" s="314" t="s">
        <v>3041</v>
      </c>
      <c r="B274" s="312" t="s">
        <v>3042</v>
      </c>
      <c r="C274" s="313"/>
      <c r="D274" s="299">
        <v>3500</v>
      </c>
      <c r="E274" s="292" t="str">
        <f t="shared" si="18"/>
        <v/>
      </c>
      <c r="F274" s="293" t="str">
        <f t="shared" si="19"/>
        <v>是</v>
      </c>
      <c r="G274" s="277"/>
    </row>
    <row r="275" s="270" customFormat="1" ht="36" customHeight="1" spans="1:7">
      <c r="A275" s="314" t="s">
        <v>3043</v>
      </c>
      <c r="B275" s="312" t="s">
        <v>3044</v>
      </c>
      <c r="C275" s="313"/>
      <c r="D275" s="313"/>
      <c r="E275" s="292" t="str">
        <f t="shared" si="18"/>
        <v/>
      </c>
      <c r="F275" s="293" t="str">
        <f t="shared" si="19"/>
        <v>否</v>
      </c>
      <c r="G275" s="277"/>
    </row>
    <row r="276" ht="36" customHeight="1" spans="1:7">
      <c r="A276" s="314" t="s">
        <v>3060</v>
      </c>
      <c r="B276" s="316" t="s">
        <v>3061</v>
      </c>
      <c r="C276" s="313"/>
      <c r="D276" s="313"/>
      <c r="E276" s="292" t="str">
        <f t="shared" si="18"/>
        <v/>
      </c>
      <c r="F276" s="293" t="str">
        <f t="shared" si="19"/>
        <v>否</v>
      </c>
      <c r="G276" s="277"/>
    </row>
    <row r="277" ht="36" customHeight="1" spans="1:7">
      <c r="A277" s="309" t="s">
        <v>3045</v>
      </c>
      <c r="B277" s="317" t="s">
        <v>3046</v>
      </c>
      <c r="C277" s="305">
        <v>3320</v>
      </c>
      <c r="D277" s="318">
        <v>1800</v>
      </c>
      <c r="E277" s="292">
        <f t="shared" si="18"/>
        <v>-0.458</v>
      </c>
      <c r="F277" s="293" t="str">
        <f t="shared" si="19"/>
        <v>是</v>
      </c>
      <c r="G277" s="277"/>
    </row>
    <row r="278" ht="36" customHeight="1" spans="1:7">
      <c r="A278" s="309"/>
      <c r="B278" s="317" t="s">
        <v>3062</v>
      </c>
      <c r="C278" s="311"/>
      <c r="D278" s="313"/>
      <c r="E278" s="292" t="str">
        <f t="shared" si="18"/>
        <v/>
      </c>
      <c r="F278" s="293" t="str">
        <f t="shared" si="19"/>
        <v>否</v>
      </c>
      <c r="G278" s="277"/>
    </row>
    <row r="279" ht="36" customHeight="1" spans="1:7">
      <c r="A279" s="319"/>
      <c r="B279" s="320" t="s">
        <v>128</v>
      </c>
      <c r="C279" s="311">
        <f>SUM(C269,C270,C277)</f>
        <v>18509</v>
      </c>
      <c r="D279" s="311">
        <f>SUM(D269,D270,D277)</f>
        <v>81068</v>
      </c>
      <c r="E279" s="292">
        <f t="shared" si="18"/>
        <v>3.38</v>
      </c>
      <c r="F279" s="293" t="str">
        <f t="shared" si="19"/>
        <v>是</v>
      </c>
      <c r="G279" s="277"/>
    </row>
    <row r="280" spans="3:4">
      <c r="C280" s="321"/>
      <c r="D280" s="321"/>
    </row>
    <row r="281" spans="3:4">
      <c r="C281" s="321"/>
      <c r="D281" s="321"/>
    </row>
    <row r="282" spans="3:4">
      <c r="C282" s="321"/>
      <c r="D282" s="321"/>
    </row>
  </sheetData>
  <autoFilter ref="A3:G279">
    <extLst/>
  </autoFilter>
  <mergeCells count="1">
    <mergeCell ref="B1:E1"/>
  </mergeCells>
  <conditionalFormatting sqref="B276">
    <cfRule type="expression" dxfId="1" priority="12" stopIfTrue="1">
      <formula>"len($A:$A)=3"</formula>
    </cfRule>
  </conditionalFormatting>
  <conditionalFormatting sqref="C276">
    <cfRule type="expression" dxfId="1" priority="6" stopIfTrue="1">
      <formula>"len($A:$A)=3"</formula>
    </cfRule>
  </conditionalFormatting>
  <conditionalFormatting sqref="D276">
    <cfRule type="expression" dxfId="1" priority="5" stopIfTrue="1">
      <formula>"len($A:$A)=3"</formula>
    </cfRule>
  </conditionalFormatting>
  <conditionalFormatting sqref="C277">
    <cfRule type="expression" dxfId="1" priority="1" stopIfTrue="1">
      <formula>"len($A:$A)=3"</formula>
    </cfRule>
  </conditionalFormatting>
  <conditionalFormatting sqref="D277">
    <cfRule type="expression" dxfId="1" priority="2" stopIfTrue="1">
      <formula>"len($A:$A)=3"</formula>
    </cfRule>
  </conditionalFormatting>
  <conditionalFormatting sqref="C278">
    <cfRule type="expression" dxfId="1" priority="4" stopIfTrue="1">
      <formula>"len($A:$A)=3"</formula>
    </cfRule>
  </conditionalFormatting>
  <conditionalFormatting sqref="B277:B278">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tabSelected="1" view="pageBreakPreview" zoomScaleNormal="100" workbookViewId="0">
      <selection activeCell="I14" sqref="I14"/>
    </sheetView>
  </sheetViews>
  <sheetFormatPr defaultColWidth="9" defaultRowHeight="13.5" outlineLevelCol="4"/>
  <cols>
    <col min="1" max="1" width="52.1333333333333" style="255" customWidth="1"/>
    <col min="2" max="4" width="20.6333333333333" customWidth="1"/>
    <col min="5" max="5" width="14.875" customWidth="1"/>
  </cols>
  <sheetData>
    <row r="1" s="254" customFormat="1" ht="45" customHeight="1" spans="1:5">
      <c r="A1" s="256" t="s">
        <v>3063</v>
      </c>
      <c r="B1" s="256"/>
      <c r="C1" s="256"/>
      <c r="D1" s="256"/>
      <c r="E1" s="257"/>
    </row>
    <row r="2" ht="20.1" customHeight="1" spans="1:5">
      <c r="A2" s="258"/>
      <c r="B2" s="259"/>
      <c r="C2" s="260"/>
      <c r="D2" s="260" t="s">
        <v>2</v>
      </c>
      <c r="E2" s="255"/>
    </row>
    <row r="3" ht="45" customHeight="1" spans="1:5">
      <c r="A3" s="166" t="s">
        <v>2472</v>
      </c>
      <c r="B3" s="172" t="s">
        <v>130</v>
      </c>
      <c r="C3" s="172" t="s">
        <v>6</v>
      </c>
      <c r="D3" s="172" t="s">
        <v>131</v>
      </c>
      <c r="E3" s="261" t="s">
        <v>8</v>
      </c>
    </row>
    <row r="4" ht="36" customHeight="1" spans="1:5">
      <c r="A4" s="262" t="s">
        <v>2575</v>
      </c>
      <c r="B4" s="263"/>
      <c r="C4" s="263"/>
      <c r="D4" s="264" t="str">
        <f>IF(B4&lt;&gt;0,C4/B4-1,"")</f>
        <v/>
      </c>
      <c r="E4" s="265" t="str">
        <f>IF(A4&lt;&gt;"",IF(SUM(B4:C4)&lt;&gt;0,"是","否"),"是")</f>
        <v>否</v>
      </c>
    </row>
    <row r="5" ht="36" customHeight="1" spans="1:5">
      <c r="A5" s="262" t="s">
        <v>2606</v>
      </c>
      <c r="B5" s="263"/>
      <c r="C5" s="263"/>
      <c r="D5" s="264" t="str">
        <f t="shared" ref="D5:D15" si="0">IF(B5&lt;&gt;0,C5/B5-1,"")</f>
        <v/>
      </c>
      <c r="E5" s="265" t="str">
        <f t="shared" ref="E5:E15" si="1">IF(A5&lt;&gt;"",IF(SUM(B5:C5)&lt;&gt;0,"是","否"),"是")</f>
        <v>否</v>
      </c>
    </row>
    <row r="6" ht="36" customHeight="1" spans="1:5">
      <c r="A6" s="262" t="s">
        <v>2626</v>
      </c>
      <c r="B6" s="263"/>
      <c r="C6" s="263"/>
      <c r="D6" s="264" t="str">
        <f t="shared" si="0"/>
        <v/>
      </c>
      <c r="E6" s="265" t="str">
        <f t="shared" si="1"/>
        <v>否</v>
      </c>
    </row>
    <row r="7" ht="36" customHeight="1" spans="1:5">
      <c r="A7" s="266" t="s">
        <v>2638</v>
      </c>
      <c r="B7" s="263"/>
      <c r="C7" s="263"/>
      <c r="D7" s="264" t="str">
        <f t="shared" si="0"/>
        <v/>
      </c>
      <c r="E7" s="267" t="str">
        <f t="shared" si="1"/>
        <v>否</v>
      </c>
    </row>
    <row r="8" ht="36" customHeight="1" spans="1:5">
      <c r="A8" s="262" t="s">
        <v>2731</v>
      </c>
      <c r="B8" s="263"/>
      <c r="C8" s="263"/>
      <c r="D8" s="264" t="str">
        <f t="shared" si="0"/>
        <v/>
      </c>
      <c r="E8" s="265" t="str">
        <f t="shared" si="1"/>
        <v>否</v>
      </c>
    </row>
    <row r="9" ht="36" customHeight="1" spans="1:5">
      <c r="A9" s="262" t="s">
        <v>2768</v>
      </c>
      <c r="B9" s="263"/>
      <c r="C9" s="263"/>
      <c r="D9" s="264" t="str">
        <f t="shared" si="0"/>
        <v/>
      </c>
      <c r="E9" s="265" t="str">
        <f t="shared" si="1"/>
        <v>否</v>
      </c>
    </row>
    <row r="10" ht="36" customHeight="1" spans="1:5">
      <c r="A10" s="266" t="s">
        <v>2866</v>
      </c>
      <c r="B10" s="263"/>
      <c r="C10" s="263"/>
      <c r="D10" s="264" t="str">
        <f t="shared" si="0"/>
        <v/>
      </c>
      <c r="E10" s="267" t="str">
        <f t="shared" si="1"/>
        <v>否</v>
      </c>
    </row>
    <row r="11" ht="36" customHeight="1" spans="1:5">
      <c r="A11" s="262" t="s">
        <v>2873</v>
      </c>
      <c r="B11" s="263"/>
      <c r="C11" s="263"/>
      <c r="D11" s="264" t="str">
        <f t="shared" si="0"/>
        <v/>
      </c>
      <c r="E11" s="265" t="str">
        <f t="shared" si="1"/>
        <v>否</v>
      </c>
    </row>
    <row r="12" ht="36" customHeight="1" spans="1:5">
      <c r="A12" s="266" t="s">
        <v>2923</v>
      </c>
      <c r="B12" s="263"/>
      <c r="C12" s="263"/>
      <c r="D12" s="264" t="str">
        <f t="shared" si="0"/>
        <v/>
      </c>
      <c r="E12" s="267" t="str">
        <f t="shared" si="1"/>
        <v>否</v>
      </c>
    </row>
    <row r="13" ht="36" customHeight="1" spans="1:5">
      <c r="A13" s="266" t="s">
        <v>2956</v>
      </c>
      <c r="B13" s="263"/>
      <c r="C13" s="263"/>
      <c r="D13" s="264" t="str">
        <f t="shared" si="0"/>
        <v/>
      </c>
      <c r="E13" s="267" t="str">
        <f t="shared" si="1"/>
        <v>否</v>
      </c>
    </row>
    <row r="14" ht="36" customHeight="1" spans="1:5">
      <c r="A14" s="266" t="s">
        <v>2991</v>
      </c>
      <c r="B14" s="263"/>
      <c r="C14" s="263"/>
      <c r="D14" s="264" t="str">
        <f t="shared" si="0"/>
        <v/>
      </c>
      <c r="E14" s="267" t="str">
        <f t="shared" si="1"/>
        <v>否</v>
      </c>
    </row>
    <row r="15" ht="36" customHeight="1" spans="1:5">
      <c r="A15" s="268" t="s">
        <v>3064</v>
      </c>
      <c r="B15" s="269">
        <f>SUM(B4:B14)</f>
        <v>0</v>
      </c>
      <c r="C15" s="269">
        <f>SUM(C4:C14)</f>
        <v>0</v>
      </c>
      <c r="D15" s="264" t="str">
        <f t="shared" si="0"/>
        <v/>
      </c>
      <c r="E15" s="265" t="str">
        <f t="shared" si="1"/>
        <v>否</v>
      </c>
    </row>
    <row r="16" spans="1:1">
      <c r="A16" s="255" t="s">
        <v>2495</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29" workbookViewId="0">
      <selection activeCell="A38" sqref="A38"/>
    </sheetView>
  </sheetViews>
  <sheetFormatPr defaultColWidth="9" defaultRowHeight="14.25" outlineLevelCol="4"/>
  <cols>
    <col min="1" max="1" width="50.775" style="214" customWidth="1"/>
    <col min="2" max="4" width="20.6333333333333" style="214" customWidth="1"/>
    <col min="5" max="5" width="13.75" style="214" customWidth="1"/>
    <col min="6" max="6" width="13.775" style="214"/>
    <col min="7" max="16384" width="9" style="214"/>
  </cols>
  <sheetData>
    <row r="1" ht="45" customHeight="1" spans="1:4">
      <c r="A1" s="168" t="s">
        <v>3065</v>
      </c>
      <c r="B1" s="168"/>
      <c r="C1" s="168"/>
      <c r="D1" s="168"/>
    </row>
    <row r="2" ht="20.1" customHeight="1" spans="1:4">
      <c r="A2" s="235"/>
      <c r="B2" s="236"/>
      <c r="C2" s="237"/>
      <c r="D2" s="238" t="s">
        <v>3066</v>
      </c>
    </row>
    <row r="3" ht="45" customHeight="1" spans="1:5">
      <c r="A3" s="192" t="s">
        <v>3067</v>
      </c>
      <c r="B3" s="86" t="s">
        <v>5</v>
      </c>
      <c r="C3" s="86" t="s">
        <v>6</v>
      </c>
      <c r="D3" s="86" t="s">
        <v>7</v>
      </c>
      <c r="E3" s="214" t="s">
        <v>8</v>
      </c>
    </row>
    <row r="4" ht="36" customHeight="1" spans="1:5">
      <c r="A4" s="161" t="s">
        <v>3068</v>
      </c>
      <c r="B4" s="239">
        <f>SUM(B5:B22)</f>
        <v>101</v>
      </c>
      <c r="C4" s="239">
        <f>SUM(C5:C22)</f>
        <v>180</v>
      </c>
      <c r="D4" s="90">
        <f>IF(B4&lt;&gt;0,C4/B4-1,"")</f>
        <v>0.782</v>
      </c>
      <c r="E4" s="240" t="str">
        <f t="shared" ref="E4:E41" si="0">IF(A4&lt;&gt;"",IF(SUM(B4:C4)&lt;&gt;0,"是","否"),"是")</f>
        <v>是</v>
      </c>
    </row>
    <row r="5" ht="36" customHeight="1" spans="1:5">
      <c r="A5" s="229" t="s">
        <v>3069</v>
      </c>
      <c r="B5" s="241"/>
      <c r="C5" s="242"/>
      <c r="D5" s="90" t="str">
        <f t="shared" ref="D5:D19" si="1">IF(B5&lt;&gt;0,C5/B5-1,"")</f>
        <v/>
      </c>
      <c r="E5" s="240" t="str">
        <f t="shared" si="0"/>
        <v>否</v>
      </c>
    </row>
    <row r="6" ht="36" customHeight="1" spans="1:5">
      <c r="A6" s="229" t="s">
        <v>3070</v>
      </c>
      <c r="B6" s="241"/>
      <c r="C6" s="241"/>
      <c r="D6" s="90" t="str">
        <f t="shared" si="1"/>
        <v/>
      </c>
      <c r="E6" s="240" t="str">
        <f t="shared" si="0"/>
        <v>否</v>
      </c>
    </row>
    <row r="7" ht="36" customHeight="1" spans="1:5">
      <c r="A7" s="229" t="s">
        <v>3071</v>
      </c>
      <c r="B7" s="243"/>
      <c r="C7" s="242"/>
      <c r="D7" s="90" t="str">
        <f t="shared" si="1"/>
        <v/>
      </c>
      <c r="E7" s="240" t="str">
        <f t="shared" si="0"/>
        <v>否</v>
      </c>
    </row>
    <row r="8" ht="36" customHeight="1" spans="1:5">
      <c r="A8" s="229" t="s">
        <v>3072</v>
      </c>
      <c r="B8" s="241"/>
      <c r="C8" s="242"/>
      <c r="D8" s="90" t="str">
        <f t="shared" si="1"/>
        <v/>
      </c>
      <c r="E8" s="240" t="str">
        <f t="shared" si="0"/>
        <v>否</v>
      </c>
    </row>
    <row r="9" ht="36" customHeight="1" spans="1:5">
      <c r="A9" s="229" t="s">
        <v>3073</v>
      </c>
      <c r="B9" s="243"/>
      <c r="C9" s="242"/>
      <c r="D9" s="90" t="str">
        <f t="shared" si="1"/>
        <v/>
      </c>
      <c r="E9" s="240" t="str">
        <f t="shared" si="0"/>
        <v>否</v>
      </c>
    </row>
    <row r="10" ht="36" customHeight="1" spans="1:5">
      <c r="A10" s="229" t="s">
        <v>3074</v>
      </c>
      <c r="B10" s="241"/>
      <c r="C10" s="242"/>
      <c r="D10" s="90" t="str">
        <f t="shared" si="1"/>
        <v/>
      </c>
      <c r="E10" s="240" t="str">
        <f t="shared" si="0"/>
        <v>否</v>
      </c>
    </row>
    <row r="11" ht="36" customHeight="1" spans="1:5">
      <c r="A11" s="229" t="s">
        <v>3075</v>
      </c>
      <c r="B11" s="241"/>
      <c r="C11" s="242"/>
      <c r="D11" s="90" t="str">
        <f t="shared" si="1"/>
        <v/>
      </c>
      <c r="E11" s="240" t="str">
        <f t="shared" si="0"/>
        <v>否</v>
      </c>
    </row>
    <row r="12" ht="36" customHeight="1" spans="1:5">
      <c r="A12" s="229" t="s">
        <v>3076</v>
      </c>
      <c r="B12" s="241"/>
      <c r="C12" s="242"/>
      <c r="D12" s="90" t="str">
        <f t="shared" si="1"/>
        <v/>
      </c>
      <c r="E12" s="240" t="str">
        <f t="shared" si="0"/>
        <v>否</v>
      </c>
    </row>
    <row r="13" ht="36" customHeight="1" spans="1:5">
      <c r="A13" s="229" t="s">
        <v>3077</v>
      </c>
      <c r="B13" s="244"/>
      <c r="C13" s="241"/>
      <c r="D13" s="90" t="str">
        <f t="shared" si="1"/>
        <v/>
      </c>
      <c r="E13" s="240" t="str">
        <f t="shared" si="0"/>
        <v>否</v>
      </c>
    </row>
    <row r="14" ht="36" customHeight="1" spans="1:5">
      <c r="A14" s="229" t="s">
        <v>3078</v>
      </c>
      <c r="B14" s="244"/>
      <c r="C14" s="242"/>
      <c r="D14" s="90" t="str">
        <f t="shared" si="1"/>
        <v/>
      </c>
      <c r="E14" s="240" t="str">
        <f t="shared" si="0"/>
        <v>否</v>
      </c>
    </row>
    <row r="15" ht="36" customHeight="1" spans="1:5">
      <c r="A15" s="229" t="s">
        <v>3079</v>
      </c>
      <c r="B15" s="244"/>
      <c r="C15" s="245"/>
      <c r="D15" s="90" t="str">
        <f t="shared" si="1"/>
        <v/>
      </c>
      <c r="E15" s="240" t="str">
        <f t="shared" si="0"/>
        <v>否</v>
      </c>
    </row>
    <row r="16" ht="36" customHeight="1" spans="1:5">
      <c r="A16" s="229" t="s">
        <v>3080</v>
      </c>
      <c r="B16" s="244"/>
      <c r="C16" s="245"/>
      <c r="D16" s="90" t="str">
        <f t="shared" si="1"/>
        <v/>
      </c>
      <c r="E16" s="240" t="str">
        <f t="shared" si="0"/>
        <v>否</v>
      </c>
    </row>
    <row r="17" ht="36" customHeight="1" spans="1:5">
      <c r="A17" s="229" t="s">
        <v>3081</v>
      </c>
      <c r="B17" s="241"/>
      <c r="C17" s="242"/>
      <c r="D17" s="90" t="str">
        <f t="shared" si="1"/>
        <v/>
      </c>
      <c r="E17" s="240" t="str">
        <f t="shared" si="0"/>
        <v>否</v>
      </c>
    </row>
    <row r="18" ht="36" customHeight="1" spans="1:5">
      <c r="A18" s="229" t="s">
        <v>3082</v>
      </c>
      <c r="B18" s="244"/>
      <c r="C18" s="245"/>
      <c r="D18" s="90" t="str">
        <f t="shared" si="1"/>
        <v/>
      </c>
      <c r="E18" s="240" t="str">
        <f t="shared" si="0"/>
        <v>否</v>
      </c>
    </row>
    <row r="19" ht="36" customHeight="1" spans="1:5">
      <c r="A19" s="229" t="s">
        <v>3083</v>
      </c>
      <c r="B19" s="244"/>
      <c r="C19" s="245"/>
      <c r="D19" s="90" t="str">
        <f t="shared" si="1"/>
        <v/>
      </c>
      <c r="E19" s="240" t="str">
        <f t="shared" si="0"/>
        <v>否</v>
      </c>
    </row>
    <row r="20" ht="36" hidden="1" customHeight="1" spans="1:5">
      <c r="A20" s="229" t="s">
        <v>3084</v>
      </c>
      <c r="B20" s="241"/>
      <c r="C20" s="245"/>
      <c r="D20" s="113" t="str">
        <f>IF(B20&gt;0,C20/B20-1,IF(B20&lt;0,-(C20/B20-1),""))</f>
        <v/>
      </c>
      <c r="E20" s="240" t="str">
        <f t="shared" si="0"/>
        <v>否</v>
      </c>
    </row>
    <row r="21" ht="36" customHeight="1" spans="1:5">
      <c r="A21" s="229" t="s">
        <v>3085</v>
      </c>
      <c r="B21" s="244"/>
      <c r="C21" s="242"/>
      <c r="D21" s="90" t="str">
        <f t="shared" ref="D21:D41" si="2">IF(B21&lt;&gt;0,C21/B21-1,"")</f>
        <v/>
      </c>
      <c r="E21" s="240" t="str">
        <f t="shared" si="0"/>
        <v>否</v>
      </c>
    </row>
    <row r="22" ht="36" customHeight="1" spans="1:5">
      <c r="A22" s="229" t="s">
        <v>3086</v>
      </c>
      <c r="B22" s="246">
        <v>101</v>
      </c>
      <c r="C22" s="246">
        <v>180</v>
      </c>
      <c r="D22" s="90">
        <f t="shared" si="2"/>
        <v>0.782</v>
      </c>
      <c r="E22" s="240" t="str">
        <f t="shared" si="0"/>
        <v>是</v>
      </c>
    </row>
    <row r="23" ht="36" customHeight="1" spans="1:5">
      <c r="A23" s="161" t="s">
        <v>3087</v>
      </c>
      <c r="B23" s="239">
        <f>SUM(B24:B27)</f>
        <v>0</v>
      </c>
      <c r="C23" s="239">
        <f>SUM(C24:C27)</f>
        <v>0</v>
      </c>
      <c r="D23" s="90" t="str">
        <f t="shared" si="2"/>
        <v/>
      </c>
      <c r="E23" s="240" t="str">
        <f t="shared" si="0"/>
        <v>否</v>
      </c>
    </row>
    <row r="24" ht="36" customHeight="1" spans="1:5">
      <c r="A24" s="176" t="s">
        <v>3088</v>
      </c>
      <c r="B24" s="244"/>
      <c r="C24" s="242"/>
      <c r="D24" s="90" t="str">
        <f t="shared" si="2"/>
        <v/>
      </c>
      <c r="E24" s="240" t="str">
        <f t="shared" si="0"/>
        <v>否</v>
      </c>
    </row>
    <row r="25" ht="36" customHeight="1" spans="1:5">
      <c r="A25" s="176" t="s">
        <v>3089</v>
      </c>
      <c r="B25" s="244"/>
      <c r="C25" s="242"/>
      <c r="D25" s="90" t="str">
        <f t="shared" si="2"/>
        <v/>
      </c>
      <c r="E25" s="240" t="str">
        <f t="shared" si="0"/>
        <v>否</v>
      </c>
    </row>
    <row r="26" ht="36" customHeight="1" spans="1:5">
      <c r="A26" s="176" t="s">
        <v>3090</v>
      </c>
      <c r="B26" s="244"/>
      <c r="C26" s="242"/>
      <c r="D26" s="90" t="str">
        <f t="shared" si="2"/>
        <v/>
      </c>
      <c r="E26" s="240" t="str">
        <f t="shared" si="0"/>
        <v>否</v>
      </c>
    </row>
    <row r="27" ht="36" customHeight="1" spans="1:5">
      <c r="A27" s="176" t="s">
        <v>3091</v>
      </c>
      <c r="B27" s="244"/>
      <c r="C27" s="242"/>
      <c r="D27" s="90" t="str">
        <f t="shared" si="2"/>
        <v/>
      </c>
      <c r="E27" s="240" t="str">
        <f t="shared" si="0"/>
        <v>否</v>
      </c>
    </row>
    <row r="28" ht="36" customHeight="1" spans="1:5">
      <c r="A28" s="161" t="s">
        <v>3092</v>
      </c>
      <c r="B28" s="239">
        <f>SUM(B29:B31)</f>
        <v>0</v>
      </c>
      <c r="C28" s="239">
        <f>SUM(C29:C31)</f>
        <v>0</v>
      </c>
      <c r="D28" s="90" t="str">
        <f t="shared" si="2"/>
        <v/>
      </c>
      <c r="E28" s="240" t="str">
        <f t="shared" si="0"/>
        <v>否</v>
      </c>
    </row>
    <row r="29" ht="36" customHeight="1" spans="1:5">
      <c r="A29" s="176" t="s">
        <v>3093</v>
      </c>
      <c r="B29" s="244"/>
      <c r="C29" s="242"/>
      <c r="D29" s="90" t="str">
        <f t="shared" si="2"/>
        <v/>
      </c>
      <c r="E29" s="240" t="str">
        <f t="shared" si="0"/>
        <v>否</v>
      </c>
    </row>
    <row r="30" ht="36" customHeight="1" spans="1:5">
      <c r="A30" s="176" t="s">
        <v>3094</v>
      </c>
      <c r="B30" s="241"/>
      <c r="C30" s="242"/>
      <c r="D30" s="90" t="str">
        <f t="shared" si="2"/>
        <v/>
      </c>
      <c r="E30" s="240" t="str">
        <f t="shared" si="0"/>
        <v>否</v>
      </c>
    </row>
    <row r="31" ht="36" customHeight="1" spans="1:5">
      <c r="A31" s="176" t="s">
        <v>3095</v>
      </c>
      <c r="B31" s="244"/>
      <c r="C31" s="242"/>
      <c r="D31" s="90" t="str">
        <f t="shared" si="2"/>
        <v/>
      </c>
      <c r="E31" s="240" t="str">
        <f t="shared" si="0"/>
        <v>否</v>
      </c>
    </row>
    <row r="32" ht="36" customHeight="1" spans="1:5">
      <c r="A32" s="161" t="s">
        <v>3096</v>
      </c>
      <c r="B32" s="239">
        <f>SUM(B33:B35)</f>
        <v>0</v>
      </c>
      <c r="C32" s="239">
        <f>SUM(C33:C35)</f>
        <v>0</v>
      </c>
      <c r="D32" s="90" t="str">
        <f t="shared" si="2"/>
        <v/>
      </c>
      <c r="E32" s="240" t="str">
        <f t="shared" si="0"/>
        <v>否</v>
      </c>
    </row>
    <row r="33" ht="36" customHeight="1" spans="1:5">
      <c r="A33" s="176" t="s">
        <v>3097</v>
      </c>
      <c r="B33" s="241"/>
      <c r="C33" s="247"/>
      <c r="D33" s="90" t="str">
        <f t="shared" si="2"/>
        <v/>
      </c>
      <c r="E33" s="240" t="str">
        <f t="shared" si="0"/>
        <v>否</v>
      </c>
    </row>
    <row r="34" ht="36" customHeight="1" spans="1:5">
      <c r="A34" s="176" t="s">
        <v>3098</v>
      </c>
      <c r="B34" s="244"/>
      <c r="C34" s="247"/>
      <c r="D34" s="90" t="str">
        <f t="shared" si="2"/>
        <v/>
      </c>
      <c r="E34" s="240" t="str">
        <f t="shared" si="0"/>
        <v>否</v>
      </c>
    </row>
    <row r="35" ht="36" customHeight="1" spans="1:5">
      <c r="A35" s="176" t="s">
        <v>3099</v>
      </c>
      <c r="B35" s="244"/>
      <c r="C35" s="245"/>
      <c r="D35" s="90" t="str">
        <f t="shared" si="2"/>
        <v/>
      </c>
      <c r="E35" s="240" t="str">
        <f t="shared" si="0"/>
        <v>否</v>
      </c>
    </row>
    <row r="36" ht="36" customHeight="1" spans="1:5">
      <c r="A36" s="161" t="s">
        <v>3100</v>
      </c>
      <c r="B36" s="248"/>
      <c r="C36" s="249"/>
      <c r="D36" s="90" t="str">
        <f t="shared" si="2"/>
        <v/>
      </c>
      <c r="E36" s="240" t="str">
        <f t="shared" si="0"/>
        <v>否</v>
      </c>
    </row>
    <row r="37" ht="36" customHeight="1" spans="1:5">
      <c r="A37" s="250" t="s">
        <v>3101</v>
      </c>
      <c r="B37" s="239">
        <f>SUM(B4,B23,B28,B32+B36)</f>
        <v>101</v>
      </c>
      <c r="C37" s="239">
        <f>SUM(C4,C23,C28,C32+C36)</f>
        <v>180</v>
      </c>
      <c r="D37" s="90">
        <f t="shared" si="2"/>
        <v>0.782</v>
      </c>
      <c r="E37" s="240" t="str">
        <f t="shared" si="0"/>
        <v>是</v>
      </c>
    </row>
    <row r="38" ht="36" customHeight="1" spans="1:5">
      <c r="A38" s="251" t="s">
        <v>61</v>
      </c>
      <c r="B38" s="252">
        <v>6</v>
      </c>
      <c r="C38" s="253">
        <v>6</v>
      </c>
      <c r="D38" s="90">
        <f t="shared" si="2"/>
        <v>0</v>
      </c>
      <c r="E38" s="240" t="str">
        <f t="shared" si="0"/>
        <v>是</v>
      </c>
    </row>
    <row r="39" ht="36" customHeight="1" spans="1:5">
      <c r="A39" s="208" t="s">
        <v>3102</v>
      </c>
      <c r="B39" s="239"/>
      <c r="C39" s="249"/>
      <c r="D39" s="90" t="str">
        <f t="shared" si="2"/>
        <v/>
      </c>
      <c r="E39" s="240" t="str">
        <f t="shared" si="0"/>
        <v>否</v>
      </c>
    </row>
    <row r="40" ht="47" customHeight="1" spans="1:5">
      <c r="A40" s="251" t="s">
        <v>3103</v>
      </c>
      <c r="B40" s="241"/>
      <c r="C40" s="247"/>
      <c r="D40" s="90" t="str">
        <f t="shared" si="2"/>
        <v/>
      </c>
      <c r="E40" s="240" t="str">
        <f t="shared" si="0"/>
        <v>否</v>
      </c>
    </row>
    <row r="41" ht="36" customHeight="1" spans="1:5">
      <c r="A41" s="250" t="s">
        <v>68</v>
      </c>
      <c r="B41" s="239">
        <f>SUM(B37,B38,B39)</f>
        <v>107</v>
      </c>
      <c r="C41" s="239">
        <f>SUM(C37,C38,C39)</f>
        <v>186</v>
      </c>
      <c r="D41" s="90">
        <f t="shared" si="2"/>
        <v>0.738</v>
      </c>
      <c r="E41" s="240" t="str">
        <f t="shared" si="0"/>
        <v>是</v>
      </c>
    </row>
    <row r="42" spans="2:2">
      <c r="B42" s="234"/>
    </row>
    <row r="43" spans="2:3">
      <c r="B43" s="234"/>
      <c r="C43" s="234"/>
    </row>
    <row r="44" spans="2:2">
      <c r="B44" s="234"/>
    </row>
    <row r="45" spans="2:3">
      <c r="B45" s="234"/>
      <c r="C45" s="234"/>
    </row>
    <row r="46" spans="2:2">
      <c r="B46" s="234"/>
    </row>
    <row r="47" spans="2:2">
      <c r="B47" s="234"/>
    </row>
    <row r="48" spans="2:3">
      <c r="B48" s="234"/>
      <c r="C48" s="234"/>
    </row>
    <row r="49" spans="2:2">
      <c r="B49" s="234"/>
    </row>
    <row r="50" spans="2:2">
      <c r="B50" s="234"/>
    </row>
    <row r="51" spans="2:2">
      <c r="B51" s="234"/>
    </row>
    <row r="52" spans="2:2">
      <c r="B52" s="234"/>
    </row>
    <row r="53" spans="2:3">
      <c r="B53" s="234"/>
      <c r="C53" s="234"/>
    </row>
    <row r="54" spans="2:2">
      <c r="B54" s="234"/>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3" workbookViewId="0">
      <selection activeCell="A25" sqref="A25"/>
    </sheetView>
  </sheetViews>
  <sheetFormatPr defaultColWidth="9" defaultRowHeight="14.25" outlineLevelCol="4"/>
  <cols>
    <col min="1" max="1" width="50.775" style="185" customWidth="1"/>
    <col min="2" max="2" width="20.6333333333333" style="185" customWidth="1"/>
    <col min="3" max="3" width="20.6333333333333" style="214" customWidth="1"/>
    <col min="4" max="4" width="20.6333333333333" style="185" customWidth="1"/>
    <col min="5" max="5" width="4.775" style="185" hidden="1" customWidth="1"/>
    <col min="6" max="16384" width="9" style="185"/>
  </cols>
  <sheetData>
    <row r="1" ht="45" customHeight="1" spans="1:5">
      <c r="A1" s="215" t="s">
        <v>3104</v>
      </c>
      <c r="B1" s="215"/>
      <c r="C1" s="215"/>
      <c r="D1" s="215"/>
      <c r="E1" s="216"/>
    </row>
    <row r="2" ht="20.1" customHeight="1" spans="1:5">
      <c r="A2" s="217"/>
      <c r="B2" s="217"/>
      <c r="C2" s="217"/>
      <c r="D2" s="218" t="s">
        <v>2</v>
      </c>
      <c r="E2" s="219"/>
    </row>
    <row r="3" ht="45" customHeight="1" spans="1:5">
      <c r="A3" s="220" t="s">
        <v>4</v>
      </c>
      <c r="B3" s="172" t="s">
        <v>5</v>
      </c>
      <c r="C3" s="172" t="s">
        <v>6</v>
      </c>
      <c r="D3" s="172" t="s">
        <v>7</v>
      </c>
      <c r="E3" s="221" t="s">
        <v>8</v>
      </c>
    </row>
    <row r="4" ht="35.1" customHeight="1" spans="1:5">
      <c r="A4" s="161" t="s">
        <v>3105</v>
      </c>
      <c r="B4" s="222">
        <f>SUM(B5:B10)</f>
        <v>6</v>
      </c>
      <c r="C4" s="222">
        <f>SUM(C5:C10)</f>
        <v>6</v>
      </c>
      <c r="D4" s="90">
        <f t="shared" ref="D4:D15" si="0">IF(B4&gt;0,C4/B4-1,IF(B4&lt;0,-(C4/B4-1),""))</f>
        <v>0</v>
      </c>
      <c r="E4" s="223" t="str">
        <f t="shared" ref="E4:E28" si="1">IF(A4&lt;&gt;"",IF(SUM(B4:C4)&lt;&gt;0,"是","否"),"是")</f>
        <v>是</v>
      </c>
    </row>
    <row r="5" ht="35.1" customHeight="1" spans="1:5">
      <c r="A5" s="163" t="s">
        <v>3106</v>
      </c>
      <c r="B5" s="224"/>
      <c r="C5" s="224"/>
      <c r="D5" s="90" t="str">
        <f t="shared" si="0"/>
        <v/>
      </c>
      <c r="E5" s="223" t="str">
        <f t="shared" si="1"/>
        <v>否</v>
      </c>
    </row>
    <row r="6" ht="35.1" customHeight="1" spans="1:5">
      <c r="A6" s="163" t="s">
        <v>3107</v>
      </c>
      <c r="B6" s="224"/>
      <c r="C6" s="224"/>
      <c r="D6" s="90" t="str">
        <f t="shared" si="0"/>
        <v/>
      </c>
      <c r="E6" s="223" t="str">
        <f t="shared" si="1"/>
        <v>否</v>
      </c>
    </row>
    <row r="7" ht="35.1" customHeight="1" spans="1:5">
      <c r="A7" s="163" t="s">
        <v>3108</v>
      </c>
      <c r="B7" s="225">
        <v>6</v>
      </c>
      <c r="C7" s="225">
        <v>6</v>
      </c>
      <c r="D7" s="90">
        <f t="shared" si="0"/>
        <v>0</v>
      </c>
      <c r="E7" s="223" t="str">
        <f t="shared" si="1"/>
        <v>是</v>
      </c>
    </row>
    <row r="8" ht="35.1" customHeight="1" spans="1:5">
      <c r="A8" s="163" t="s">
        <v>3109</v>
      </c>
      <c r="B8" s="224"/>
      <c r="C8" s="224"/>
      <c r="D8" s="90" t="str">
        <f t="shared" si="0"/>
        <v/>
      </c>
      <c r="E8" s="223" t="str">
        <f t="shared" si="1"/>
        <v>否</v>
      </c>
    </row>
    <row r="9" ht="35.1" hidden="1" customHeight="1" spans="1:5">
      <c r="A9" s="163" t="s">
        <v>3110</v>
      </c>
      <c r="B9" s="226"/>
      <c r="C9" s="226"/>
      <c r="D9" s="227" t="str">
        <f t="shared" si="0"/>
        <v/>
      </c>
      <c r="E9" s="223" t="str">
        <f t="shared" si="1"/>
        <v>否</v>
      </c>
    </row>
    <row r="10" ht="35.1" customHeight="1" spans="1:5">
      <c r="A10" s="163" t="s">
        <v>3111</v>
      </c>
      <c r="B10" s="224"/>
      <c r="C10" s="224"/>
      <c r="D10" s="90" t="str">
        <f t="shared" si="0"/>
        <v/>
      </c>
      <c r="E10" s="223" t="str">
        <f t="shared" si="1"/>
        <v>否</v>
      </c>
    </row>
    <row r="11" ht="35.1" customHeight="1" spans="1:5">
      <c r="A11" s="161" t="s">
        <v>3112</v>
      </c>
      <c r="B11" s="228">
        <f>SUM(B12:B16)</f>
        <v>0</v>
      </c>
      <c r="C11" s="228">
        <f>SUM(C12:C16)</f>
        <v>0</v>
      </c>
      <c r="D11" s="90" t="str">
        <f t="shared" si="0"/>
        <v/>
      </c>
      <c r="E11" s="223" t="str">
        <f t="shared" si="1"/>
        <v>否</v>
      </c>
    </row>
    <row r="12" ht="35.1" customHeight="1" spans="1:5">
      <c r="A12" s="163" t="s">
        <v>3113</v>
      </c>
      <c r="B12" s="224"/>
      <c r="C12" s="224"/>
      <c r="D12" s="90" t="str">
        <f t="shared" si="0"/>
        <v/>
      </c>
      <c r="E12" s="223" t="str">
        <f t="shared" si="1"/>
        <v>否</v>
      </c>
    </row>
    <row r="13" ht="35.1" customHeight="1" spans="1:5">
      <c r="A13" s="163" t="s">
        <v>3114</v>
      </c>
      <c r="B13" s="224"/>
      <c r="C13" s="224"/>
      <c r="D13" s="90" t="str">
        <f t="shared" si="0"/>
        <v/>
      </c>
      <c r="E13" s="223" t="str">
        <f t="shared" si="1"/>
        <v>否</v>
      </c>
    </row>
    <row r="14" ht="35.1" hidden="1" customHeight="1" spans="1:5">
      <c r="A14" s="163" t="s">
        <v>3115</v>
      </c>
      <c r="B14" s="226"/>
      <c r="C14" s="226"/>
      <c r="D14" s="227" t="str">
        <f t="shared" si="0"/>
        <v/>
      </c>
      <c r="E14" s="223" t="str">
        <f t="shared" si="1"/>
        <v>否</v>
      </c>
    </row>
    <row r="15" ht="35.1" hidden="1" customHeight="1" spans="1:5">
      <c r="A15" s="163" t="s">
        <v>3116</v>
      </c>
      <c r="B15" s="226"/>
      <c r="C15" s="226"/>
      <c r="D15" s="227" t="str">
        <f t="shared" si="0"/>
        <v/>
      </c>
      <c r="E15" s="223" t="str">
        <f t="shared" si="1"/>
        <v>否</v>
      </c>
    </row>
    <row r="16" ht="35.1" customHeight="1" spans="1:5">
      <c r="A16" s="163" t="s">
        <v>3117</v>
      </c>
      <c r="B16" s="224"/>
      <c r="C16" s="224"/>
      <c r="D16" s="90" t="str">
        <f t="shared" ref="D16:D28" si="2">IF(B16&gt;0,C16/B16-1,IF(B16&lt;0,-(C16/B16-1),""))</f>
        <v/>
      </c>
      <c r="E16" s="223" t="str">
        <f t="shared" si="1"/>
        <v>否</v>
      </c>
    </row>
    <row r="17" s="213" customFormat="1" ht="35.1" customHeight="1" spans="1:5">
      <c r="A17" s="161" t="s">
        <v>3118</v>
      </c>
      <c r="B17" s="228">
        <f>SUM(B18)</f>
        <v>0</v>
      </c>
      <c r="C17" s="228">
        <f>SUM(C18)</f>
        <v>0</v>
      </c>
      <c r="D17" s="90" t="str">
        <f t="shared" si="2"/>
        <v/>
      </c>
      <c r="E17" s="223" t="str">
        <f t="shared" si="1"/>
        <v>否</v>
      </c>
    </row>
    <row r="18" ht="35.1" customHeight="1" spans="1:5">
      <c r="A18" s="163" t="s">
        <v>3119</v>
      </c>
      <c r="B18" s="224"/>
      <c r="C18" s="224"/>
      <c r="D18" s="90" t="str">
        <f t="shared" si="2"/>
        <v/>
      </c>
      <c r="E18" s="223" t="str">
        <f t="shared" si="1"/>
        <v>否</v>
      </c>
    </row>
    <row r="19" ht="35.1" customHeight="1" spans="1:5">
      <c r="A19" s="161" t="s">
        <v>3120</v>
      </c>
      <c r="B19" s="228">
        <f>SUM(B20)</f>
        <v>0</v>
      </c>
      <c r="C19" s="228">
        <f>SUM(C20)</f>
        <v>0</v>
      </c>
      <c r="D19" s="90" t="str">
        <f t="shared" si="2"/>
        <v/>
      </c>
      <c r="E19" s="223" t="str">
        <f t="shared" si="1"/>
        <v>否</v>
      </c>
    </row>
    <row r="20" ht="35.1" customHeight="1" spans="1:5">
      <c r="A20" s="229" t="s">
        <v>3121</v>
      </c>
      <c r="B20" s="224"/>
      <c r="C20" s="224"/>
      <c r="D20" s="90" t="str">
        <f t="shared" si="2"/>
        <v/>
      </c>
      <c r="E20" s="223" t="str">
        <f t="shared" si="1"/>
        <v>否</v>
      </c>
    </row>
    <row r="21" ht="35.1" customHeight="1" spans="1:5">
      <c r="A21" s="161" t="s">
        <v>3122</v>
      </c>
      <c r="B21" s="228">
        <f>SUM(B22)</f>
        <v>0</v>
      </c>
      <c r="C21" s="228"/>
      <c r="D21" s="90" t="str">
        <f t="shared" si="2"/>
        <v/>
      </c>
      <c r="E21" s="223" t="str">
        <f t="shared" si="1"/>
        <v>否</v>
      </c>
    </row>
    <row r="22" ht="35.1" customHeight="1" spans="1:5">
      <c r="A22" s="163" t="s">
        <v>3123</v>
      </c>
      <c r="B22" s="224"/>
      <c r="C22" s="224"/>
      <c r="D22" s="90" t="str">
        <f t="shared" si="2"/>
        <v/>
      </c>
      <c r="E22" s="223" t="str">
        <f t="shared" si="1"/>
        <v>否</v>
      </c>
    </row>
    <row r="23" ht="35.1" customHeight="1" spans="1:5">
      <c r="A23" s="206" t="s">
        <v>3124</v>
      </c>
      <c r="B23" s="228">
        <f>SUM(B4,B11,B17,B19,B21)</f>
        <v>6</v>
      </c>
      <c r="C23" s="228">
        <f>SUM(C4,C11,C17,C19,C21)</f>
        <v>6</v>
      </c>
      <c r="D23" s="90">
        <f t="shared" si="2"/>
        <v>0</v>
      </c>
      <c r="E23" s="223" t="str">
        <f t="shared" si="1"/>
        <v>是</v>
      </c>
    </row>
    <row r="24" ht="33" customHeight="1" spans="1:5">
      <c r="A24" s="230" t="s">
        <v>121</v>
      </c>
      <c r="B24" s="228">
        <f>SUM(B25)</f>
        <v>0</v>
      </c>
      <c r="C24" s="228">
        <f>SUM(C25)</f>
        <v>0</v>
      </c>
      <c r="D24" s="90" t="str">
        <f t="shared" si="2"/>
        <v/>
      </c>
      <c r="E24" s="223" t="str">
        <f t="shared" si="1"/>
        <v>否</v>
      </c>
    </row>
    <row r="25" ht="43" customHeight="1" spans="1:5">
      <c r="A25" s="231" t="s">
        <v>3125</v>
      </c>
      <c r="B25" s="226"/>
      <c r="C25" s="226"/>
      <c r="D25" s="90" t="str">
        <f t="shared" si="2"/>
        <v/>
      </c>
      <c r="E25" s="223" t="str">
        <f t="shared" si="1"/>
        <v>否</v>
      </c>
    </row>
    <row r="26" ht="35.1" customHeight="1" spans="1:5">
      <c r="A26" s="232" t="s">
        <v>3126</v>
      </c>
      <c r="B26" s="225">
        <v>101</v>
      </c>
      <c r="C26" s="225">
        <v>180</v>
      </c>
      <c r="D26" s="90">
        <f t="shared" si="2"/>
        <v>0.782</v>
      </c>
      <c r="E26" s="223" t="str">
        <f t="shared" si="1"/>
        <v>是</v>
      </c>
    </row>
    <row r="27" ht="35.1" customHeight="1" spans="1:5">
      <c r="A27" s="233" t="s">
        <v>3127</v>
      </c>
      <c r="B27" s="228"/>
      <c r="C27" s="228"/>
      <c r="D27" s="90" t="str">
        <f t="shared" si="2"/>
        <v/>
      </c>
      <c r="E27" s="223" t="str">
        <f t="shared" si="1"/>
        <v>否</v>
      </c>
    </row>
    <row r="28" ht="35.1" customHeight="1" spans="1:5">
      <c r="A28" s="177" t="s">
        <v>128</v>
      </c>
      <c r="B28" s="228">
        <f>SUM(B23,B24,B26,B27)</f>
        <v>107</v>
      </c>
      <c r="C28" s="228">
        <f>SUM(C23,C24,C26,C27)</f>
        <v>186</v>
      </c>
      <c r="D28" s="90">
        <f t="shared" si="2"/>
        <v>0.738</v>
      </c>
      <c r="E28" s="223" t="str">
        <f t="shared" si="1"/>
        <v>是</v>
      </c>
    </row>
    <row r="29" spans="2:2">
      <c r="B29" s="211"/>
    </row>
    <row r="30" spans="2:3">
      <c r="B30" s="211"/>
      <c r="C30" s="234"/>
    </row>
    <row r="31" spans="2:2">
      <c r="B31" s="211"/>
    </row>
    <row r="32" spans="2:3">
      <c r="B32" s="211"/>
      <c r="C32" s="234"/>
    </row>
    <row r="33" spans="2:2">
      <c r="B33" s="211"/>
    </row>
    <row r="34" spans="2:2">
      <c r="B34" s="211"/>
    </row>
    <row r="35" spans="2:3">
      <c r="B35" s="211"/>
      <c r="C35" s="234"/>
    </row>
    <row r="36" spans="2:2">
      <c r="B36" s="211"/>
    </row>
    <row r="37" spans="2:2">
      <c r="B37" s="211"/>
    </row>
    <row r="38" spans="2:2">
      <c r="B38" s="211"/>
    </row>
    <row r="39" spans="2:2">
      <c r="B39" s="211"/>
    </row>
    <row r="40" spans="2:3">
      <c r="B40" s="211"/>
      <c r="C40" s="234"/>
    </row>
    <row r="41" spans="2:2">
      <c r="B41" s="211"/>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topLeftCell="A22" workbookViewId="0">
      <selection activeCell="A34" sqref="A34"/>
    </sheetView>
  </sheetViews>
  <sheetFormatPr defaultColWidth="9" defaultRowHeight="20.25" outlineLevelCol="4"/>
  <cols>
    <col min="1" max="1" width="52.6666666666667" style="185" customWidth="1"/>
    <col min="2" max="2" width="20.6333333333333" style="185" customWidth="1"/>
    <col min="3" max="3" width="20.6333333333333" style="186" customWidth="1"/>
    <col min="4" max="4" width="20.6333333333333" style="185" customWidth="1"/>
    <col min="5" max="5" width="13.875" style="185" customWidth="1"/>
    <col min="6" max="16384" width="9" style="185"/>
  </cols>
  <sheetData>
    <row r="1" ht="45" customHeight="1" spans="1:4">
      <c r="A1" s="187" t="s">
        <v>3128</v>
      </c>
      <c r="B1" s="187"/>
      <c r="C1" s="188"/>
      <c r="D1" s="187"/>
    </row>
    <row r="2" ht="20.1" customHeight="1" spans="1:4">
      <c r="A2" s="189"/>
      <c r="B2" s="189"/>
      <c r="C2" s="190"/>
      <c r="D2" s="191" t="s">
        <v>2</v>
      </c>
    </row>
    <row r="3" ht="45" customHeight="1" spans="1:5">
      <c r="A3" s="192" t="s">
        <v>3067</v>
      </c>
      <c r="B3" s="172" t="s">
        <v>5</v>
      </c>
      <c r="C3" s="172" t="s">
        <v>6</v>
      </c>
      <c r="D3" s="172" t="s">
        <v>7</v>
      </c>
      <c r="E3" s="185" t="s">
        <v>8</v>
      </c>
    </row>
    <row r="4" ht="36" customHeight="1" spans="1:5">
      <c r="A4" s="161" t="s">
        <v>3129</v>
      </c>
      <c r="B4" s="94">
        <f>SUM(B5:B20)</f>
        <v>101</v>
      </c>
      <c r="C4" s="94">
        <f>SUM(C5:C20)</f>
        <v>180</v>
      </c>
      <c r="D4" s="90">
        <f>IF(B4&lt;&gt;0,C4/B4-1,"")</f>
        <v>0.782</v>
      </c>
      <c r="E4" s="143" t="str">
        <f t="shared" ref="E4:E35" si="0">IF(A4&lt;&gt;"",IF(SUM(B4:C4)&lt;&gt;0,"是","否"),"是")</f>
        <v>是</v>
      </c>
    </row>
    <row r="5" ht="62" customHeight="1" spans="1:5">
      <c r="A5" s="176" t="s">
        <v>3069</v>
      </c>
      <c r="B5" s="94"/>
      <c r="C5" s="193"/>
      <c r="D5" s="90" t="str">
        <f t="shared" ref="D5:D35" si="1">IF(B5&lt;&gt;0,C5/B5-1,"")</f>
        <v/>
      </c>
      <c r="E5" s="143" t="str">
        <f t="shared" si="0"/>
        <v>否</v>
      </c>
    </row>
    <row r="6" ht="18.75" spans="1:5">
      <c r="A6" s="176" t="s">
        <v>3070</v>
      </c>
      <c r="B6" s="175"/>
      <c r="C6" s="194"/>
      <c r="D6" s="90" t="str">
        <f t="shared" si="1"/>
        <v/>
      </c>
      <c r="E6" s="143" t="str">
        <f t="shared" si="0"/>
        <v>否</v>
      </c>
    </row>
    <row r="7" ht="36" customHeight="1" spans="1:5">
      <c r="A7" s="176" t="s">
        <v>3071</v>
      </c>
      <c r="B7" s="195"/>
      <c r="C7" s="193"/>
      <c r="D7" s="90" t="str">
        <f t="shared" si="1"/>
        <v/>
      </c>
      <c r="E7" s="143" t="str">
        <f t="shared" si="0"/>
        <v>否</v>
      </c>
    </row>
    <row r="8" ht="36" customHeight="1" spans="1:5">
      <c r="A8" s="176" t="s">
        <v>3072</v>
      </c>
      <c r="B8" s="196"/>
      <c r="C8" s="194"/>
      <c r="D8" s="90" t="str">
        <f t="shared" si="1"/>
        <v/>
      </c>
      <c r="E8" s="143" t="str">
        <f t="shared" si="0"/>
        <v>否</v>
      </c>
    </row>
    <row r="9" ht="36" customHeight="1" spans="1:5">
      <c r="A9" s="176" t="s">
        <v>3073</v>
      </c>
      <c r="B9" s="195"/>
      <c r="C9" s="193"/>
      <c r="D9" s="90" t="str">
        <f t="shared" si="1"/>
        <v/>
      </c>
      <c r="E9" s="143" t="str">
        <f t="shared" si="0"/>
        <v>否</v>
      </c>
    </row>
    <row r="10" ht="36" customHeight="1" spans="1:5">
      <c r="A10" s="176" t="s">
        <v>3076</v>
      </c>
      <c r="B10" s="197"/>
      <c r="C10" s="193"/>
      <c r="D10" s="90" t="str">
        <f t="shared" si="1"/>
        <v/>
      </c>
      <c r="E10" s="143" t="str">
        <f t="shared" si="0"/>
        <v>否</v>
      </c>
    </row>
    <row r="11" ht="36" customHeight="1" spans="1:5">
      <c r="A11" s="176" t="s">
        <v>3077</v>
      </c>
      <c r="B11" s="197"/>
      <c r="C11" s="198"/>
      <c r="D11" s="90" t="str">
        <f t="shared" si="1"/>
        <v/>
      </c>
      <c r="E11" s="143" t="str">
        <f t="shared" si="0"/>
        <v>否</v>
      </c>
    </row>
    <row r="12" ht="36" customHeight="1" spans="1:5">
      <c r="A12" s="176" t="s">
        <v>3078</v>
      </c>
      <c r="B12" s="195"/>
      <c r="C12" s="199"/>
      <c r="D12" s="90" t="str">
        <f t="shared" si="1"/>
        <v/>
      </c>
      <c r="E12" s="143" t="str">
        <f t="shared" si="0"/>
        <v>否</v>
      </c>
    </row>
    <row r="13" ht="36" customHeight="1" spans="1:5">
      <c r="A13" s="176" t="s">
        <v>3079</v>
      </c>
      <c r="B13" s="195"/>
      <c r="C13" s="193"/>
      <c r="D13" s="90" t="str">
        <f t="shared" si="1"/>
        <v/>
      </c>
      <c r="E13" s="143" t="str">
        <f t="shared" si="0"/>
        <v>否</v>
      </c>
    </row>
    <row r="14" ht="36" customHeight="1" spans="1:5">
      <c r="A14" s="176" t="s">
        <v>3075</v>
      </c>
      <c r="B14" s="195"/>
      <c r="C14" s="193"/>
      <c r="D14" s="90" t="str">
        <f t="shared" si="1"/>
        <v/>
      </c>
      <c r="E14" s="143" t="str">
        <f t="shared" si="0"/>
        <v>否</v>
      </c>
    </row>
    <row r="15" ht="36" customHeight="1" spans="1:5">
      <c r="A15" s="176" t="s">
        <v>3130</v>
      </c>
      <c r="B15" s="195"/>
      <c r="C15" s="198"/>
      <c r="D15" s="90" t="str">
        <f t="shared" si="1"/>
        <v/>
      </c>
      <c r="E15" s="143" t="str">
        <f t="shared" si="0"/>
        <v>否</v>
      </c>
    </row>
    <row r="16" ht="36" customHeight="1" spans="1:5">
      <c r="A16" s="176" t="s">
        <v>3081</v>
      </c>
      <c r="B16" s="195"/>
      <c r="C16" s="193"/>
      <c r="D16" s="90" t="str">
        <f t="shared" si="1"/>
        <v/>
      </c>
      <c r="E16" s="143" t="str">
        <f t="shared" si="0"/>
        <v>否</v>
      </c>
    </row>
    <row r="17" ht="36" customHeight="1" spans="1:5">
      <c r="A17" s="176" t="s">
        <v>3082</v>
      </c>
      <c r="B17" s="195"/>
      <c r="C17" s="193"/>
      <c r="D17" s="90" t="str">
        <f t="shared" si="1"/>
        <v/>
      </c>
      <c r="E17" s="143" t="str">
        <f t="shared" si="0"/>
        <v>否</v>
      </c>
    </row>
    <row r="18" ht="36" customHeight="1" spans="1:5">
      <c r="A18" s="176" t="s">
        <v>3083</v>
      </c>
      <c r="B18" s="195"/>
      <c r="C18" s="193"/>
      <c r="D18" s="90" t="str">
        <f t="shared" si="1"/>
        <v/>
      </c>
      <c r="E18" s="143" t="str">
        <f t="shared" si="0"/>
        <v>否</v>
      </c>
    </row>
    <row r="19" ht="36" customHeight="1" spans="1:5">
      <c r="A19" s="176" t="s">
        <v>3085</v>
      </c>
      <c r="B19" s="196"/>
      <c r="C19" s="194"/>
      <c r="D19" s="90" t="str">
        <f t="shared" si="1"/>
        <v/>
      </c>
      <c r="E19" s="143" t="str">
        <f t="shared" si="0"/>
        <v>否</v>
      </c>
    </row>
    <row r="20" ht="36" customHeight="1" spans="1:5">
      <c r="A20" s="176" t="s">
        <v>3086</v>
      </c>
      <c r="B20" s="195">
        <v>101</v>
      </c>
      <c r="C20" s="193">
        <v>180</v>
      </c>
      <c r="D20" s="90">
        <f t="shared" si="1"/>
        <v>0.782</v>
      </c>
      <c r="E20" s="143" t="str">
        <f t="shared" si="0"/>
        <v>是</v>
      </c>
    </row>
    <row r="21" ht="36" customHeight="1" spans="1:5">
      <c r="A21" s="161" t="s">
        <v>3131</v>
      </c>
      <c r="B21" s="200">
        <f>SUM(B22:B23)</f>
        <v>0</v>
      </c>
      <c r="C21" s="200">
        <f>SUM(C22:C23)</f>
        <v>0</v>
      </c>
      <c r="D21" s="90" t="str">
        <f t="shared" si="1"/>
        <v/>
      </c>
      <c r="E21" s="143" t="str">
        <f t="shared" si="0"/>
        <v>否</v>
      </c>
    </row>
    <row r="22" ht="36" customHeight="1" spans="1:5">
      <c r="A22" s="176" t="s">
        <v>3088</v>
      </c>
      <c r="B22" s="201"/>
      <c r="C22" s="201"/>
      <c r="D22" s="90" t="str">
        <f t="shared" si="1"/>
        <v/>
      </c>
      <c r="E22" s="143" t="str">
        <f t="shared" si="0"/>
        <v>否</v>
      </c>
    </row>
    <row r="23" ht="36" customHeight="1" spans="1:5">
      <c r="A23" s="176" t="s">
        <v>3089</v>
      </c>
      <c r="B23" s="201"/>
      <c r="C23" s="202"/>
      <c r="D23" s="90" t="str">
        <f t="shared" si="1"/>
        <v/>
      </c>
      <c r="E23" s="143" t="str">
        <f t="shared" si="0"/>
        <v>否</v>
      </c>
    </row>
    <row r="24" ht="36" customHeight="1" spans="1:5">
      <c r="A24" s="161" t="s">
        <v>3132</v>
      </c>
      <c r="B24" s="174">
        <f>SUM(B25:B27)</f>
        <v>0</v>
      </c>
      <c r="C24" s="174">
        <f>SUM(C25:C27)</f>
        <v>0</v>
      </c>
      <c r="D24" s="90" t="str">
        <f t="shared" si="1"/>
        <v/>
      </c>
      <c r="E24" s="143" t="str">
        <f t="shared" si="0"/>
        <v>否</v>
      </c>
    </row>
    <row r="25" ht="36" customHeight="1" spans="1:5">
      <c r="A25" s="176" t="s">
        <v>3133</v>
      </c>
      <c r="B25" s="175"/>
      <c r="C25" s="203"/>
      <c r="D25" s="90" t="str">
        <f t="shared" si="1"/>
        <v/>
      </c>
      <c r="E25" s="143" t="str">
        <f t="shared" si="0"/>
        <v>否</v>
      </c>
    </row>
    <row r="26" ht="36" customHeight="1" spans="1:5">
      <c r="A26" s="176" t="s">
        <v>3134</v>
      </c>
      <c r="B26" s="175"/>
      <c r="C26" s="203"/>
      <c r="D26" s="90" t="str">
        <f t="shared" si="1"/>
        <v/>
      </c>
      <c r="E26" s="143" t="str">
        <f t="shared" si="0"/>
        <v>否</v>
      </c>
    </row>
    <row r="27" ht="36" customHeight="1" spans="1:5">
      <c r="A27" s="176" t="s">
        <v>3135</v>
      </c>
      <c r="B27" s="95"/>
      <c r="C27" s="202"/>
      <c r="D27" s="90" t="str">
        <f t="shared" si="1"/>
        <v/>
      </c>
      <c r="E27" s="143" t="str">
        <f t="shared" si="0"/>
        <v>否</v>
      </c>
    </row>
    <row r="28" ht="36" customHeight="1" spans="1:5">
      <c r="A28" s="161" t="s">
        <v>3136</v>
      </c>
      <c r="B28" s="174">
        <f>SUM(B29)</f>
        <v>0</v>
      </c>
      <c r="C28" s="174">
        <f>SUM(C29)</f>
        <v>0</v>
      </c>
      <c r="D28" s="90" t="str">
        <f t="shared" si="1"/>
        <v/>
      </c>
      <c r="E28" s="143" t="str">
        <f t="shared" si="0"/>
        <v>否</v>
      </c>
    </row>
    <row r="29" ht="36" customHeight="1" spans="1:5">
      <c r="A29" s="176" t="s">
        <v>3098</v>
      </c>
      <c r="B29" s="95"/>
      <c r="C29" s="204"/>
      <c r="D29" s="90" t="str">
        <f t="shared" si="1"/>
        <v/>
      </c>
      <c r="E29" s="143" t="str">
        <f t="shared" si="0"/>
        <v>否</v>
      </c>
    </row>
    <row r="30" ht="36" customHeight="1" spans="1:5">
      <c r="A30" s="161" t="s">
        <v>3137</v>
      </c>
      <c r="B30" s="182"/>
      <c r="C30" s="205"/>
      <c r="D30" s="90" t="str">
        <f t="shared" si="1"/>
        <v/>
      </c>
      <c r="E30" s="143" t="str">
        <f t="shared" si="0"/>
        <v>否</v>
      </c>
    </row>
    <row r="31" ht="36" customHeight="1" spans="1:5">
      <c r="A31" s="206" t="s">
        <v>3138</v>
      </c>
      <c r="B31" s="94">
        <f>SUM(B4,B21,B24,B28,B30)</f>
        <v>101</v>
      </c>
      <c r="C31" s="94">
        <f>SUM(C4,C21,C24,C28,C30)</f>
        <v>180</v>
      </c>
      <c r="D31" s="90">
        <f t="shared" si="1"/>
        <v>0.782</v>
      </c>
      <c r="E31" s="143" t="str">
        <f t="shared" si="0"/>
        <v>是</v>
      </c>
    </row>
    <row r="32" ht="36" customHeight="1" spans="1:5">
      <c r="A32" s="207" t="s">
        <v>61</v>
      </c>
      <c r="B32" s="174">
        <v>6</v>
      </c>
      <c r="C32" s="174">
        <v>6</v>
      </c>
      <c r="D32" s="90">
        <f t="shared" si="1"/>
        <v>0</v>
      </c>
      <c r="E32" s="143" t="str">
        <f t="shared" si="0"/>
        <v>是</v>
      </c>
    </row>
    <row r="33" ht="36" customHeight="1" spans="1:5">
      <c r="A33" s="208" t="s">
        <v>3102</v>
      </c>
      <c r="B33" s="209"/>
      <c r="C33" s="174"/>
      <c r="D33" s="90" t="str">
        <f t="shared" si="1"/>
        <v/>
      </c>
      <c r="E33" s="143" t="str">
        <f t="shared" si="0"/>
        <v>否</v>
      </c>
    </row>
    <row r="34" ht="36" customHeight="1" spans="1:5">
      <c r="A34" s="207" t="s">
        <v>3103</v>
      </c>
      <c r="B34" s="94"/>
      <c r="C34" s="210"/>
      <c r="D34" s="90" t="str">
        <f t="shared" si="1"/>
        <v/>
      </c>
      <c r="E34" s="143" t="str">
        <f t="shared" si="0"/>
        <v>否</v>
      </c>
    </row>
    <row r="35" ht="36" customHeight="1" spans="1:5">
      <c r="A35" s="177" t="s">
        <v>68</v>
      </c>
      <c r="B35" s="94">
        <f>SUM(B31:B34)</f>
        <v>107</v>
      </c>
      <c r="C35" s="94">
        <f>SUM(C31:C34)</f>
        <v>186</v>
      </c>
      <c r="D35" s="90">
        <f t="shared" si="1"/>
        <v>0.738</v>
      </c>
      <c r="E35" s="143" t="str">
        <f t="shared" si="0"/>
        <v>是</v>
      </c>
    </row>
    <row r="36" spans="2:2">
      <c r="B36" s="211"/>
    </row>
    <row r="37" spans="2:2">
      <c r="B37" s="212"/>
    </row>
    <row r="38" spans="2:2">
      <c r="B38" s="211"/>
    </row>
    <row r="39" spans="2:2">
      <c r="B39" s="212"/>
    </row>
    <row r="40" spans="2:2">
      <c r="B40" s="211"/>
    </row>
    <row r="41" spans="2:2">
      <c r="B41" s="211"/>
    </row>
    <row r="42" spans="2:2">
      <c r="B42" s="212"/>
    </row>
    <row r="43" spans="2:2">
      <c r="B43" s="211"/>
    </row>
    <row r="44" spans="2:2">
      <c r="B44" s="211"/>
    </row>
    <row r="45" spans="2:2">
      <c r="B45" s="211"/>
    </row>
    <row r="46" spans="2:2">
      <c r="B46" s="211"/>
    </row>
    <row r="47" spans="2:2">
      <c r="B47" s="212"/>
    </row>
    <row r="48" spans="2:2">
      <c r="B48" s="211"/>
    </row>
  </sheetData>
  <autoFilter ref="A3:E35">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topLeftCell="A11" workbookViewId="0">
      <selection activeCell="A17" sqref="A17"/>
    </sheetView>
  </sheetViews>
  <sheetFormatPr defaultColWidth="9" defaultRowHeight="13.5" outlineLevelCol="4"/>
  <cols>
    <col min="1" max="1" width="50.775" customWidth="1"/>
    <col min="2" max="4" width="20.6333333333333" customWidth="1"/>
    <col min="5" max="5" width="15.625" customWidth="1"/>
  </cols>
  <sheetData>
    <row r="1" ht="45" customHeight="1" spans="1:4">
      <c r="A1" s="168" t="s">
        <v>3139</v>
      </c>
      <c r="B1" s="168"/>
      <c r="C1" s="168"/>
      <c r="D1" s="168"/>
    </row>
    <row r="2" ht="20.1" customHeight="1" spans="1:4">
      <c r="A2" s="169"/>
      <c r="B2" s="169"/>
      <c r="C2" s="169"/>
      <c r="D2" s="170" t="s">
        <v>2</v>
      </c>
    </row>
    <row r="3" ht="45" customHeight="1" spans="1:5">
      <c r="A3" s="171" t="s">
        <v>3140</v>
      </c>
      <c r="B3" s="172" t="s">
        <v>5</v>
      </c>
      <c r="C3" s="172" t="s">
        <v>6</v>
      </c>
      <c r="D3" s="172" t="s">
        <v>7</v>
      </c>
      <c r="E3" s="173" t="s">
        <v>8</v>
      </c>
    </row>
    <row r="4" ht="36" customHeight="1" spans="1:5">
      <c r="A4" s="161" t="s">
        <v>3105</v>
      </c>
      <c r="B4" s="174">
        <f>SUM(B5:B7)</f>
        <v>6</v>
      </c>
      <c r="C4" s="174">
        <f>SUM(C5:C7)</f>
        <v>6</v>
      </c>
      <c r="D4" s="90">
        <f>IF(B4&lt;&gt;0,C4/B4-1,"")</f>
        <v>0</v>
      </c>
      <c r="E4" s="143" t="str">
        <f>IF(A4&lt;&gt;"",IF(SUM(B4:C4)&lt;&gt;0,"是","否"),"是")</f>
        <v>是</v>
      </c>
    </row>
    <row r="5" ht="36" customHeight="1" spans="1:5">
      <c r="A5" s="163" t="s">
        <v>3141</v>
      </c>
      <c r="B5" s="175"/>
      <c r="C5" s="175"/>
      <c r="D5" s="90" t="str">
        <f>IF(B5&lt;&gt;0,C5/B5-1,"")</f>
        <v/>
      </c>
      <c r="E5" s="143" t="str">
        <f>IF(A5&lt;&gt;"",IF(SUM(B5:C5)&lt;&gt;0,"是","否"),"是")</f>
        <v>否</v>
      </c>
    </row>
    <row r="6" ht="36" customHeight="1" spans="1:5">
      <c r="A6" s="163" t="s">
        <v>3108</v>
      </c>
      <c r="B6" s="175">
        <v>6</v>
      </c>
      <c r="C6" s="175">
        <v>6</v>
      </c>
      <c r="D6" s="90"/>
      <c r="E6" s="143"/>
    </row>
    <row r="7" ht="36" customHeight="1" spans="1:5">
      <c r="A7" s="163" t="s">
        <v>3111</v>
      </c>
      <c r="B7" s="175"/>
      <c r="C7" s="175"/>
      <c r="D7" s="90" t="str">
        <f t="shared" ref="D7:D22" si="0">IF(B7&lt;&gt;0,C7/B7-1,"")</f>
        <v/>
      </c>
      <c r="E7" s="143" t="str">
        <f t="shared" ref="E7:E22" si="1">IF(A7&lt;&gt;"",IF(SUM(B7:C7)&lt;&gt;0,"是","否"),"是")</f>
        <v>否</v>
      </c>
    </row>
    <row r="8" ht="36" customHeight="1" spans="1:5">
      <c r="A8" s="161" t="s">
        <v>3112</v>
      </c>
      <c r="B8" s="174">
        <f>SUM(B9:B10)</f>
        <v>0</v>
      </c>
      <c r="C8" s="174">
        <f>SUM(C9:C10)</f>
        <v>0</v>
      </c>
      <c r="D8" s="90" t="str">
        <f t="shared" si="0"/>
        <v/>
      </c>
      <c r="E8" s="143" t="str">
        <f t="shared" si="1"/>
        <v>否</v>
      </c>
    </row>
    <row r="9" ht="36" customHeight="1" spans="1:5">
      <c r="A9" s="163" t="s">
        <v>3113</v>
      </c>
      <c r="B9" s="175"/>
      <c r="C9" s="175"/>
      <c r="D9" s="90" t="str">
        <f t="shared" si="0"/>
        <v/>
      </c>
      <c r="E9" s="143" t="str">
        <f t="shared" si="1"/>
        <v>否</v>
      </c>
    </row>
    <row r="10" ht="36" customHeight="1" spans="1:5">
      <c r="A10" s="163" t="s">
        <v>3117</v>
      </c>
      <c r="B10" s="175"/>
      <c r="C10" s="175"/>
      <c r="D10" s="90" t="str">
        <f t="shared" si="0"/>
        <v/>
      </c>
      <c r="E10" s="143" t="str">
        <f t="shared" si="1"/>
        <v>否</v>
      </c>
    </row>
    <row r="11" ht="36" customHeight="1" spans="1:5">
      <c r="A11" s="161" t="s">
        <v>3118</v>
      </c>
      <c r="B11" s="174">
        <f>B12</f>
        <v>0</v>
      </c>
      <c r="C11" s="174">
        <f>C12</f>
        <v>0</v>
      </c>
      <c r="D11" s="90" t="str">
        <f t="shared" si="0"/>
        <v/>
      </c>
      <c r="E11" s="143" t="str">
        <f t="shared" si="1"/>
        <v>否</v>
      </c>
    </row>
    <row r="12" ht="36" customHeight="1" spans="1:5">
      <c r="A12" s="163" t="s">
        <v>3119</v>
      </c>
      <c r="B12" s="175"/>
      <c r="C12" s="175"/>
      <c r="D12" s="90" t="str">
        <f t="shared" si="0"/>
        <v/>
      </c>
      <c r="E12" s="143" t="str">
        <f t="shared" si="1"/>
        <v>否</v>
      </c>
    </row>
    <row r="13" ht="36" customHeight="1" spans="1:5">
      <c r="A13" s="161" t="s">
        <v>3120</v>
      </c>
      <c r="B13" s="174">
        <f>SUM(B14)</f>
        <v>0</v>
      </c>
      <c r="C13" s="174">
        <f>SUM(C14)</f>
        <v>0</v>
      </c>
      <c r="D13" s="90" t="str">
        <f t="shared" si="0"/>
        <v/>
      </c>
      <c r="E13" s="143" t="str">
        <f t="shared" si="1"/>
        <v>否</v>
      </c>
    </row>
    <row r="14" ht="36" customHeight="1" spans="1:5">
      <c r="A14" s="176" t="s">
        <v>3142</v>
      </c>
      <c r="B14" s="175"/>
      <c r="C14" s="175"/>
      <c r="D14" s="90" t="str">
        <f t="shared" si="0"/>
        <v/>
      </c>
      <c r="E14" s="143" t="str">
        <f t="shared" si="1"/>
        <v>否</v>
      </c>
    </row>
    <row r="15" ht="36" customHeight="1" spans="1:5">
      <c r="A15" s="161" t="s">
        <v>3122</v>
      </c>
      <c r="B15" s="174">
        <f>SUM(B16)</f>
        <v>0</v>
      </c>
      <c r="C15" s="174">
        <f>SUM(C16)</f>
        <v>0</v>
      </c>
      <c r="D15" s="90" t="str">
        <f t="shared" si="0"/>
        <v/>
      </c>
      <c r="E15" s="143" t="str">
        <f t="shared" si="1"/>
        <v>否</v>
      </c>
    </row>
    <row r="16" ht="36" customHeight="1" spans="1:5">
      <c r="A16" s="163" t="s">
        <v>3123</v>
      </c>
      <c r="B16" s="175"/>
      <c r="C16" s="175"/>
      <c r="D16" s="90" t="str">
        <f t="shared" si="0"/>
        <v/>
      </c>
      <c r="E16" s="143" t="str">
        <f t="shared" si="1"/>
        <v>否</v>
      </c>
    </row>
    <row r="17" ht="36" customHeight="1" spans="1:5">
      <c r="A17" s="177" t="s">
        <v>3143</v>
      </c>
      <c r="B17" s="174">
        <f>SUM(B4,B8,B11,B13,B15)</f>
        <v>6</v>
      </c>
      <c r="C17" s="174">
        <f>SUM(C4,C8,C11,C13,C15)</f>
        <v>6</v>
      </c>
      <c r="D17" s="90">
        <f t="shared" si="0"/>
        <v>0</v>
      </c>
      <c r="E17" s="143" t="str">
        <f t="shared" si="1"/>
        <v>是</v>
      </c>
    </row>
    <row r="18" ht="36" customHeight="1" spans="1:5">
      <c r="A18" s="178" t="s">
        <v>121</v>
      </c>
      <c r="B18" s="174">
        <f>SUM(B19:B20)</f>
        <v>101</v>
      </c>
      <c r="C18" s="174">
        <f>SUM(C19:C20)</f>
        <v>180</v>
      </c>
      <c r="D18" s="90">
        <f t="shared" si="0"/>
        <v>0.782</v>
      </c>
      <c r="E18" s="143" t="str">
        <f t="shared" si="1"/>
        <v>是</v>
      </c>
    </row>
    <row r="19" ht="36" customHeight="1" spans="1:5">
      <c r="A19" s="179" t="s">
        <v>3125</v>
      </c>
      <c r="B19" s="180"/>
      <c r="C19" s="175"/>
      <c r="D19" s="90" t="str">
        <f t="shared" si="0"/>
        <v/>
      </c>
      <c r="E19" s="143" t="str">
        <f t="shared" si="1"/>
        <v>否</v>
      </c>
    </row>
    <row r="20" ht="36" customHeight="1" spans="1:5">
      <c r="A20" s="179" t="s">
        <v>3126</v>
      </c>
      <c r="B20" s="180">
        <v>101</v>
      </c>
      <c r="C20" s="180">
        <v>180</v>
      </c>
      <c r="D20" s="90">
        <f t="shared" si="0"/>
        <v>0.782</v>
      </c>
      <c r="E20" s="143" t="str">
        <f t="shared" si="1"/>
        <v>是</v>
      </c>
    </row>
    <row r="21" ht="36" customHeight="1" spans="1:5">
      <c r="A21" s="181" t="s">
        <v>3127</v>
      </c>
      <c r="B21" s="182"/>
      <c r="C21" s="174"/>
      <c r="D21" s="90" t="str">
        <f t="shared" si="0"/>
        <v/>
      </c>
      <c r="E21" s="143" t="str">
        <f t="shared" si="1"/>
        <v>否</v>
      </c>
    </row>
    <row r="22" ht="36" customHeight="1" spans="1:5">
      <c r="A22" s="177" t="s">
        <v>128</v>
      </c>
      <c r="B22" s="174">
        <f>SUM(B17,B18,B21)</f>
        <v>107</v>
      </c>
      <c r="C22" s="174">
        <f>SUM(C17,C18,C21)</f>
        <v>186</v>
      </c>
      <c r="D22" s="90">
        <f t="shared" si="0"/>
        <v>0.738</v>
      </c>
      <c r="E22" s="143" t="str">
        <f t="shared" si="1"/>
        <v>是</v>
      </c>
    </row>
    <row r="23" spans="2:2">
      <c r="B23" s="183"/>
    </row>
    <row r="24" spans="2:3">
      <c r="B24" s="184"/>
      <c r="C24" s="184"/>
    </row>
    <row r="25" spans="2:2">
      <c r="B25" s="183"/>
    </row>
    <row r="26" spans="2:3">
      <c r="B26" s="184"/>
      <c r="C26" s="184"/>
    </row>
    <row r="27" spans="2:2">
      <c r="B27" s="183"/>
    </row>
    <row r="28" spans="2:2">
      <c r="B28" s="183"/>
    </row>
    <row r="29" spans="2:3">
      <c r="B29" s="184"/>
      <c r="C29" s="184"/>
    </row>
    <row r="30" spans="2:2">
      <c r="B30" s="183"/>
    </row>
    <row r="31" spans="2:2">
      <c r="B31" s="183"/>
    </row>
    <row r="32" spans="2:2">
      <c r="B32" s="183"/>
    </row>
    <row r="33" spans="2:2">
      <c r="B33" s="183"/>
    </row>
    <row r="34" spans="2:3">
      <c r="B34" s="184"/>
      <c r="C34" s="184"/>
    </row>
    <row r="35" spans="2:2">
      <c r="B35" s="183"/>
    </row>
  </sheetData>
  <autoFilter ref="A3:E22">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2"/>
  <sheetViews>
    <sheetView view="pageBreakPreview" zoomScaleNormal="100" workbookViewId="0">
      <selection activeCell="A14" sqref="A14"/>
    </sheetView>
  </sheetViews>
  <sheetFormatPr defaultColWidth="9" defaultRowHeight="14.25" outlineLevelCol="1"/>
  <cols>
    <col min="1" max="1" width="36.25" style="152" customWidth="1"/>
    <col min="2" max="2" width="45.5" style="154" customWidth="1"/>
    <col min="3" max="3" width="12.6333333333333" style="152"/>
    <col min="4" max="16374" width="9" style="152"/>
    <col min="16375" max="16376" width="35.6333333333333" style="152"/>
    <col min="16377" max="16377" width="9" style="152"/>
    <col min="16378" max="16384" width="9" style="155"/>
  </cols>
  <sheetData>
    <row r="1" s="152" customFormat="1" ht="45" customHeight="1" spans="1:2">
      <c r="A1" s="156" t="s">
        <v>3144</v>
      </c>
      <c r="B1" s="157"/>
    </row>
    <row r="2" s="152" customFormat="1" ht="20.1" customHeight="1" spans="1:2">
      <c r="A2" s="158"/>
      <c r="B2" s="159" t="s">
        <v>2</v>
      </c>
    </row>
    <row r="3" s="153" customFormat="1" ht="45" customHeight="1" spans="1:2">
      <c r="A3" s="160" t="s">
        <v>3145</v>
      </c>
      <c r="B3" s="160" t="s">
        <v>3146</v>
      </c>
    </row>
    <row r="4" s="152" customFormat="1" ht="36" customHeight="1" spans="1:2">
      <c r="A4" s="164" t="s">
        <v>2501</v>
      </c>
      <c r="B4" s="162"/>
    </row>
    <row r="5" s="152" customFormat="1" ht="36" customHeight="1" spans="1:2">
      <c r="A5" s="164" t="s">
        <v>2503</v>
      </c>
      <c r="B5" s="162"/>
    </row>
    <row r="6" s="152" customFormat="1" ht="36" customHeight="1" spans="1:2">
      <c r="A6" s="164" t="s">
        <v>2504</v>
      </c>
      <c r="B6" s="162"/>
    </row>
    <row r="7" s="152" customFormat="1" ht="36" customHeight="1" spans="1:2">
      <c r="A7" s="164" t="s">
        <v>2505</v>
      </c>
      <c r="B7" s="162"/>
    </row>
    <row r="8" s="152" customFormat="1" ht="36" customHeight="1" spans="1:2">
      <c r="A8" s="164" t="s">
        <v>2507</v>
      </c>
      <c r="B8" s="162"/>
    </row>
    <row r="9" s="152" customFormat="1" ht="36" customHeight="1" spans="1:2">
      <c r="A9" s="164" t="s">
        <v>2506</v>
      </c>
      <c r="B9" s="162"/>
    </row>
    <row r="10" s="152" customFormat="1" ht="36" customHeight="1" spans="1:2">
      <c r="A10" s="164" t="s">
        <v>2508</v>
      </c>
      <c r="B10" s="162"/>
    </row>
    <row r="11" s="152" customFormat="1" ht="31" customHeight="1" spans="1:2">
      <c r="A11" s="166" t="s">
        <v>3147</v>
      </c>
      <c r="B11" s="167"/>
    </row>
    <row r="12" spans="1:1">
      <c r="A12" s="152" t="s">
        <v>3148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18" sqref="A18"/>
    </sheetView>
  </sheetViews>
  <sheetFormatPr defaultColWidth="9" defaultRowHeight="14.25"/>
  <cols>
    <col min="1" max="1" width="46.6333333333333" style="152" customWidth="1"/>
    <col min="2" max="2" width="38" style="154" customWidth="1"/>
    <col min="3" max="16371" width="9" style="152"/>
    <col min="16372" max="16373" width="35.6333333333333" style="152"/>
    <col min="16374" max="16374" width="9" style="152"/>
    <col min="16375" max="16384" width="9" style="155"/>
  </cols>
  <sheetData>
    <row r="1" s="152" customFormat="1" ht="45" customHeight="1" spans="1:2">
      <c r="A1" s="156" t="s">
        <v>3149</v>
      </c>
      <c r="B1" s="157"/>
    </row>
    <row r="2" s="152" customFormat="1" ht="20.1" customHeight="1" spans="1:2">
      <c r="A2" s="158"/>
      <c r="B2" s="159" t="s">
        <v>2</v>
      </c>
    </row>
    <row r="3" s="153" customFormat="1" ht="45" customHeight="1" spans="1:2">
      <c r="A3" s="160" t="s">
        <v>3150</v>
      </c>
      <c r="B3" s="160" t="s">
        <v>3146</v>
      </c>
    </row>
    <row r="4" s="152" customFormat="1" ht="36" customHeight="1" spans="1:2">
      <c r="A4" s="161"/>
      <c r="B4" s="162"/>
    </row>
    <row r="5" s="152" customFormat="1" ht="36" customHeight="1" spans="1:2">
      <c r="A5" s="161"/>
      <c r="B5" s="162"/>
    </row>
    <row r="6" s="152" customFormat="1" ht="36" customHeight="1" spans="1:2">
      <c r="A6" s="161"/>
      <c r="B6" s="162"/>
    </row>
    <row r="7" s="152" customFormat="1" ht="36" customHeight="1" spans="1:2">
      <c r="A7" s="161"/>
      <c r="B7" s="162"/>
    </row>
    <row r="8" s="152" customFormat="1" ht="36" customHeight="1" spans="1:2">
      <c r="A8" s="161"/>
      <c r="B8" s="162"/>
    </row>
    <row r="9" s="152" customFormat="1" ht="36" customHeight="1" spans="1:2">
      <c r="A9" s="161"/>
      <c r="B9" s="162"/>
    </row>
    <row r="10" s="152" customFormat="1" ht="36" customHeight="1" spans="1:2">
      <c r="A10" s="163"/>
      <c r="B10" s="162"/>
    </row>
    <row r="11" s="152" customFormat="1" ht="36" customHeight="1" spans="1:2">
      <c r="A11" s="164"/>
      <c r="B11" s="162"/>
    </row>
    <row r="12" s="152" customFormat="1" ht="36" customHeight="1" spans="1:2">
      <c r="A12" s="165"/>
      <c r="B12" s="162"/>
    </row>
    <row r="13" s="152" customFormat="1" ht="36" customHeight="1" spans="1:2">
      <c r="A13" s="165"/>
      <c r="B13" s="162"/>
    </row>
    <row r="14" s="152" customFormat="1" ht="36" customHeight="1" spans="1:2">
      <c r="A14" s="165"/>
      <c r="B14" s="162"/>
    </row>
    <row r="15" s="152" customFormat="1" ht="36" customHeight="1" spans="1:2">
      <c r="A15" s="165"/>
      <c r="B15" s="162"/>
    </row>
    <row r="16" s="152" customFormat="1" ht="36" customHeight="1" spans="1:2">
      <c r="A16" s="165"/>
      <c r="B16" s="162"/>
    </row>
    <row r="17" s="152" customFormat="1" ht="36" customHeight="1" spans="1:2">
      <c r="A17" s="165"/>
      <c r="B17" s="162"/>
    </row>
    <row r="18" s="152" customFormat="1" ht="36" customHeight="1" spans="1:2">
      <c r="A18" s="165"/>
      <c r="B18" s="162"/>
    </row>
    <row r="19" s="152" customFormat="1" ht="31" customHeight="1" spans="1:2">
      <c r="A19" s="166" t="s">
        <v>3147</v>
      </c>
      <c r="B19" s="167"/>
    </row>
    <row r="20" s="152" customFormat="1" spans="1:16377">
      <c r="A20" s="152" t="s">
        <v>3148</v>
      </c>
      <c r="B20" s="154"/>
      <c r="XEU20" s="155"/>
      <c r="XEV20" s="155"/>
      <c r="XEW20" s="155"/>
    </row>
    <row r="21" s="152" customFormat="1" spans="2:16377">
      <c r="B21" s="154"/>
      <c r="XEU21" s="155"/>
      <c r="XEV21" s="155"/>
      <c r="XEW21" s="15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topLeftCell="A25" workbookViewId="0">
      <selection activeCell="B32" sqref="B32"/>
    </sheetView>
  </sheetViews>
  <sheetFormatPr defaultColWidth="9" defaultRowHeight="14.25" outlineLevelCol="4"/>
  <cols>
    <col min="1" max="1" width="52.4416666666667" style="125" customWidth="1"/>
    <col min="2" max="4" width="20.6333333333333" style="125" customWidth="1"/>
    <col min="5" max="5" width="17.5" style="125" customWidth="1"/>
    <col min="6" max="16384" width="9" style="125"/>
  </cols>
  <sheetData>
    <row r="1" ht="45" customHeight="1" spans="1:4">
      <c r="A1" s="126" t="s">
        <v>3151</v>
      </c>
      <c r="B1" s="126"/>
      <c r="C1" s="126"/>
      <c r="D1" s="126"/>
    </row>
    <row r="2" s="136" customFormat="1" ht="20.1" customHeight="1" spans="1:4">
      <c r="A2" s="137"/>
      <c r="B2" s="138"/>
      <c r="C2" s="139"/>
      <c r="D2" s="140" t="s">
        <v>2</v>
      </c>
    </row>
    <row r="3" ht="45" customHeight="1" spans="1:5">
      <c r="A3" s="141" t="s">
        <v>3152</v>
      </c>
      <c r="B3" s="86" t="s">
        <v>5</v>
      </c>
      <c r="C3" s="86" t="s">
        <v>6</v>
      </c>
      <c r="D3" s="86" t="s">
        <v>7</v>
      </c>
      <c r="E3" s="136" t="s">
        <v>8</v>
      </c>
    </row>
    <row r="4" ht="36" customHeight="1" spans="1:5">
      <c r="A4" s="142" t="s">
        <v>3153</v>
      </c>
      <c r="B4" s="112">
        <v>15858</v>
      </c>
      <c r="C4" s="112">
        <v>16433</v>
      </c>
      <c r="D4" s="90">
        <f>IF(B4&gt;0,C4/B4-1,IF(B4&lt;0,-(C4/B4-1),""))</f>
        <v>0.036</v>
      </c>
      <c r="E4" s="143" t="str">
        <f t="shared" ref="E4:E38" si="0">IF(A4&lt;&gt;"",IF(SUM(B4:C4)&lt;&gt;0,"是","否"),"是")</f>
        <v>是</v>
      </c>
    </row>
    <row r="5" ht="36" customHeight="1" spans="1:5">
      <c r="A5" s="144" t="s">
        <v>3154</v>
      </c>
      <c r="B5" s="115">
        <v>7258</v>
      </c>
      <c r="C5" s="116">
        <v>7877</v>
      </c>
      <c r="D5" s="90">
        <f t="shared" ref="D5:D14" si="1">IF(B5&gt;0,C5/B5-1,IF(B5&lt;0,-(C5/B5-1),""))</f>
        <v>0.085</v>
      </c>
      <c r="E5" s="143" t="str">
        <f t="shared" si="0"/>
        <v>是</v>
      </c>
    </row>
    <row r="6" ht="36" customHeight="1" spans="1:5">
      <c r="A6" s="144" t="s">
        <v>3155</v>
      </c>
      <c r="B6" s="115">
        <v>32</v>
      </c>
      <c r="C6" s="116">
        <v>12</v>
      </c>
      <c r="D6" s="90">
        <f t="shared" si="1"/>
        <v>-0.625</v>
      </c>
      <c r="E6" s="143" t="str">
        <f t="shared" si="0"/>
        <v>是</v>
      </c>
    </row>
    <row r="7" s="124" customFormat="1" ht="36" customHeight="1" spans="1:5">
      <c r="A7" s="144" t="s">
        <v>3156</v>
      </c>
      <c r="B7" s="145"/>
      <c r="C7" s="146"/>
      <c r="D7" s="90" t="str">
        <f t="shared" si="1"/>
        <v/>
      </c>
      <c r="E7" s="143" t="str">
        <f t="shared" si="0"/>
        <v>否</v>
      </c>
    </row>
    <row r="8" ht="36" customHeight="1" spans="1:5">
      <c r="A8" s="142" t="s">
        <v>3157</v>
      </c>
      <c r="B8" s="112">
        <v>10127</v>
      </c>
      <c r="C8" s="119">
        <v>10243</v>
      </c>
      <c r="D8" s="90">
        <f t="shared" si="1"/>
        <v>0.011</v>
      </c>
      <c r="E8" s="143" t="str">
        <f t="shared" si="0"/>
        <v>是</v>
      </c>
    </row>
    <row r="9" ht="36" customHeight="1" spans="1:5">
      <c r="A9" s="144" t="s">
        <v>3154</v>
      </c>
      <c r="B9" s="115">
        <v>8789</v>
      </c>
      <c r="C9" s="116">
        <v>9119</v>
      </c>
      <c r="D9" s="90">
        <f t="shared" si="1"/>
        <v>0.038</v>
      </c>
      <c r="E9" s="143" t="str">
        <f t="shared" si="0"/>
        <v>是</v>
      </c>
    </row>
    <row r="10" ht="36" customHeight="1" spans="1:5">
      <c r="A10" s="144" t="s">
        <v>3155</v>
      </c>
      <c r="B10" s="115">
        <v>16</v>
      </c>
      <c r="C10" s="116">
        <v>567</v>
      </c>
      <c r="D10" s="90">
        <f t="shared" si="1"/>
        <v>34.438</v>
      </c>
      <c r="E10" s="143" t="str">
        <f t="shared" si="0"/>
        <v>是</v>
      </c>
    </row>
    <row r="11" ht="36" customHeight="1" spans="1:5">
      <c r="A11" s="144" t="s">
        <v>3156</v>
      </c>
      <c r="B11" s="115">
        <v>417</v>
      </c>
      <c r="C11" s="116">
        <v>417</v>
      </c>
      <c r="D11" s="90">
        <f t="shared" si="1"/>
        <v>0</v>
      </c>
      <c r="E11" s="143" t="str">
        <f t="shared" si="0"/>
        <v>是</v>
      </c>
    </row>
    <row r="12" ht="36" customHeight="1" spans="1:5">
      <c r="A12" s="142" t="s">
        <v>3158</v>
      </c>
      <c r="B12" s="112">
        <v>1013</v>
      </c>
      <c r="C12" s="119">
        <v>1231</v>
      </c>
      <c r="D12" s="90">
        <f t="shared" si="1"/>
        <v>0.215</v>
      </c>
      <c r="E12" s="143" t="str">
        <f t="shared" si="0"/>
        <v>是</v>
      </c>
    </row>
    <row r="13" ht="36" customHeight="1" spans="1:5">
      <c r="A13" s="144" t="s">
        <v>3154</v>
      </c>
      <c r="B13" s="115">
        <v>488</v>
      </c>
      <c r="C13" s="116">
        <v>519</v>
      </c>
      <c r="D13" s="90">
        <f t="shared" si="1"/>
        <v>0.064</v>
      </c>
      <c r="E13" s="143" t="str">
        <f t="shared" si="0"/>
        <v>是</v>
      </c>
    </row>
    <row r="14" ht="36" customHeight="1" spans="1:5">
      <c r="A14" s="144" t="s">
        <v>3155</v>
      </c>
      <c r="B14" s="145"/>
      <c r="C14" s="146"/>
      <c r="D14" s="90" t="str">
        <f t="shared" si="1"/>
        <v/>
      </c>
      <c r="E14" s="143" t="str">
        <f t="shared" si="0"/>
        <v>否</v>
      </c>
    </row>
    <row r="15" ht="36" customHeight="1" spans="1:5">
      <c r="A15" s="144" t="s">
        <v>3156</v>
      </c>
      <c r="B15" s="145">
        <v>0</v>
      </c>
      <c r="C15" s="146"/>
      <c r="D15" s="90" t="str">
        <f t="shared" ref="D15:D26" si="2">IF(B15&gt;0,C15/B15-1,IF(B15&lt;0,-(C15/B15-1),""))</f>
        <v/>
      </c>
      <c r="E15" s="143" t="str">
        <f t="shared" si="0"/>
        <v>否</v>
      </c>
    </row>
    <row r="16" ht="36" customHeight="1" spans="1:5">
      <c r="A16" s="142" t="s">
        <v>3159</v>
      </c>
      <c r="B16" s="147"/>
      <c r="C16" s="148"/>
      <c r="D16" s="90" t="str">
        <f t="shared" si="2"/>
        <v/>
      </c>
      <c r="E16" s="143" t="str">
        <f t="shared" si="0"/>
        <v>否</v>
      </c>
    </row>
    <row r="17" ht="36" customHeight="1" spans="1:5">
      <c r="A17" s="144" t="s">
        <v>3154</v>
      </c>
      <c r="B17" s="145"/>
      <c r="C17" s="117"/>
      <c r="D17" s="90" t="str">
        <f t="shared" si="2"/>
        <v/>
      </c>
      <c r="E17" s="143" t="str">
        <f t="shared" si="0"/>
        <v>否</v>
      </c>
    </row>
    <row r="18" ht="36" customHeight="1" spans="1:5">
      <c r="A18" s="144" t="s">
        <v>3155</v>
      </c>
      <c r="B18" s="145"/>
      <c r="C18" s="117"/>
      <c r="D18" s="90" t="str">
        <f t="shared" si="2"/>
        <v/>
      </c>
      <c r="E18" s="143" t="str">
        <f t="shared" si="0"/>
        <v>否</v>
      </c>
    </row>
    <row r="19" ht="36" customHeight="1" spans="1:5">
      <c r="A19" s="144" t="s">
        <v>3156</v>
      </c>
      <c r="B19" s="145"/>
      <c r="C19" s="117"/>
      <c r="D19" s="90" t="str">
        <f t="shared" si="2"/>
        <v/>
      </c>
      <c r="E19" s="143" t="str">
        <f t="shared" si="0"/>
        <v>否</v>
      </c>
    </row>
    <row r="20" ht="36" customHeight="1" spans="1:5">
      <c r="A20" s="142" t="s">
        <v>3160</v>
      </c>
      <c r="B20" s="112">
        <v>793</v>
      </c>
      <c r="C20" s="119">
        <v>1286</v>
      </c>
      <c r="D20" s="90">
        <f t="shared" si="2"/>
        <v>0.622</v>
      </c>
      <c r="E20" s="143" t="str">
        <f t="shared" si="0"/>
        <v>是</v>
      </c>
    </row>
    <row r="21" ht="36" customHeight="1" spans="1:5">
      <c r="A21" s="144" t="s">
        <v>3154</v>
      </c>
      <c r="B21" s="115">
        <v>421</v>
      </c>
      <c r="C21" s="116">
        <v>453</v>
      </c>
      <c r="D21" s="90">
        <f t="shared" si="2"/>
        <v>0.076</v>
      </c>
      <c r="E21" s="143" t="str">
        <f t="shared" si="0"/>
        <v>是</v>
      </c>
    </row>
    <row r="22" ht="36" customHeight="1" spans="1:5">
      <c r="A22" s="144" t="s">
        <v>3155</v>
      </c>
      <c r="B22" s="115">
        <v>1</v>
      </c>
      <c r="C22" s="116">
        <v>2</v>
      </c>
      <c r="D22" s="90">
        <f t="shared" si="2"/>
        <v>1</v>
      </c>
      <c r="E22" s="143" t="str">
        <f t="shared" si="0"/>
        <v>是</v>
      </c>
    </row>
    <row r="23" ht="36" customHeight="1" spans="1:5">
      <c r="A23" s="144" t="s">
        <v>3156</v>
      </c>
      <c r="B23" s="145"/>
      <c r="C23" s="146"/>
      <c r="D23" s="90" t="str">
        <f t="shared" si="2"/>
        <v/>
      </c>
      <c r="E23" s="143" t="str">
        <f t="shared" si="0"/>
        <v>否</v>
      </c>
    </row>
    <row r="24" ht="36" customHeight="1" spans="1:5">
      <c r="A24" s="142" t="s">
        <v>3161</v>
      </c>
      <c r="B24" s="112">
        <v>5153</v>
      </c>
      <c r="C24" s="119">
        <v>5879</v>
      </c>
      <c r="D24" s="90">
        <f t="shared" si="2"/>
        <v>0.141</v>
      </c>
      <c r="E24" s="143" t="str">
        <f t="shared" si="0"/>
        <v>是</v>
      </c>
    </row>
    <row r="25" ht="36" customHeight="1" spans="1:5">
      <c r="A25" s="144" t="s">
        <v>3154</v>
      </c>
      <c r="B25" s="115">
        <v>1228</v>
      </c>
      <c r="C25" s="116">
        <v>1466</v>
      </c>
      <c r="D25" s="90">
        <f t="shared" si="2"/>
        <v>0.194</v>
      </c>
      <c r="E25" s="143" t="str">
        <f t="shared" si="0"/>
        <v>是</v>
      </c>
    </row>
    <row r="26" ht="36" customHeight="1" spans="1:5">
      <c r="A26" s="144" t="s">
        <v>3155</v>
      </c>
      <c r="B26" s="115">
        <v>302</v>
      </c>
      <c r="C26" s="116">
        <v>160</v>
      </c>
      <c r="D26" s="90">
        <f t="shared" si="2"/>
        <v>-0.47</v>
      </c>
      <c r="E26" s="143" t="str">
        <f t="shared" si="0"/>
        <v>是</v>
      </c>
    </row>
    <row r="27" ht="36" customHeight="1" spans="1:5">
      <c r="A27" s="144" t="s">
        <v>3156</v>
      </c>
      <c r="B27" s="115">
        <v>145</v>
      </c>
      <c r="C27" s="116">
        <v>118</v>
      </c>
      <c r="D27" s="90">
        <f t="shared" ref="D27:D38" si="3">IF(B27&gt;0,C27/B27-1,IF(B27&lt;0,-(C27/B27-1),""))</f>
        <v>-0.186</v>
      </c>
      <c r="E27" s="143" t="str">
        <f t="shared" si="0"/>
        <v>是</v>
      </c>
    </row>
    <row r="28" ht="36" customHeight="1" spans="1:5">
      <c r="A28" s="142" t="s">
        <v>3162</v>
      </c>
      <c r="B28" s="147"/>
      <c r="C28" s="148"/>
      <c r="D28" s="90" t="str">
        <f t="shared" si="3"/>
        <v/>
      </c>
      <c r="E28" s="143" t="str">
        <f t="shared" si="0"/>
        <v>否</v>
      </c>
    </row>
    <row r="29" ht="36" customHeight="1" spans="1:5">
      <c r="A29" s="144" t="s">
        <v>3154</v>
      </c>
      <c r="B29" s="145"/>
      <c r="C29" s="149"/>
      <c r="D29" s="90" t="str">
        <f t="shared" si="3"/>
        <v/>
      </c>
      <c r="E29" s="143" t="str">
        <f t="shared" si="0"/>
        <v>否</v>
      </c>
    </row>
    <row r="30" ht="36" customHeight="1" spans="1:5">
      <c r="A30" s="144" t="s">
        <v>3155</v>
      </c>
      <c r="B30" s="145"/>
      <c r="C30" s="149"/>
      <c r="D30" s="90" t="str">
        <f t="shared" si="3"/>
        <v/>
      </c>
      <c r="E30" s="143" t="str">
        <f t="shared" si="0"/>
        <v>否</v>
      </c>
    </row>
    <row r="31" ht="36" customHeight="1" spans="1:5">
      <c r="A31" s="144" t="s">
        <v>3156</v>
      </c>
      <c r="B31" s="145"/>
      <c r="C31" s="149"/>
      <c r="D31" s="90" t="str">
        <f t="shared" si="3"/>
        <v/>
      </c>
      <c r="E31" s="143" t="str">
        <f t="shared" si="0"/>
        <v>否</v>
      </c>
    </row>
    <row r="32" ht="36" customHeight="1" spans="1:5">
      <c r="A32" s="98" t="s">
        <v>3163</v>
      </c>
      <c r="B32" s="150">
        <f>SUM(B4,B8,B12,B20,B24,B28)</f>
        <v>32944</v>
      </c>
      <c r="C32" s="150">
        <f>SUM(C4,C8,C12,C20,C24,C28)</f>
        <v>35072</v>
      </c>
      <c r="D32" s="90">
        <f t="shared" si="3"/>
        <v>0.065</v>
      </c>
      <c r="E32" s="143" t="str">
        <f t="shared" si="0"/>
        <v>是</v>
      </c>
    </row>
    <row r="33" ht="36" customHeight="1" spans="1:5">
      <c r="A33" s="144" t="s">
        <v>3164</v>
      </c>
      <c r="B33" s="145">
        <f>SUM(B5,B9,B13,B17,B21,B25,B29)</f>
        <v>18184</v>
      </c>
      <c r="C33" s="145">
        <f>SUM(C5,C9,C13,C17,C21,C25,C29)</f>
        <v>19434</v>
      </c>
      <c r="D33" s="90">
        <f t="shared" si="3"/>
        <v>0.069</v>
      </c>
      <c r="E33" s="143" t="str">
        <f t="shared" si="0"/>
        <v>是</v>
      </c>
    </row>
    <row r="34" ht="36" customHeight="1" spans="1:5">
      <c r="A34" s="144" t="s">
        <v>3165</v>
      </c>
      <c r="B34" s="145">
        <f>SUM(B6,B10,B14,B18,B22,B26,B30)</f>
        <v>351</v>
      </c>
      <c r="C34" s="145">
        <f>SUM(C6,C10,C14,C18,C22,C26,C30)</f>
        <v>741</v>
      </c>
      <c r="D34" s="90">
        <f t="shared" si="3"/>
        <v>1.111</v>
      </c>
      <c r="E34" s="143" t="str">
        <f t="shared" si="0"/>
        <v>是</v>
      </c>
    </row>
    <row r="35" ht="36" customHeight="1" spans="1:5">
      <c r="A35" s="144" t="s">
        <v>3166</v>
      </c>
      <c r="B35" s="145">
        <f>SUM(B7,B11,B15,B19,B23,B27,B31)</f>
        <v>562</v>
      </c>
      <c r="C35" s="145">
        <f>SUM(C7,C11,C15,C19,C23,C27,C31)</f>
        <v>535</v>
      </c>
      <c r="D35" s="90">
        <f t="shared" si="3"/>
        <v>-0.048</v>
      </c>
      <c r="E35" s="143" t="str">
        <f t="shared" si="0"/>
        <v>是</v>
      </c>
    </row>
    <row r="36" ht="36" customHeight="1" spans="1:5">
      <c r="A36" s="101" t="s">
        <v>3167</v>
      </c>
      <c r="B36" s="147"/>
      <c r="C36" s="147"/>
      <c r="D36" s="90" t="str">
        <f t="shared" si="3"/>
        <v/>
      </c>
      <c r="E36" s="143" t="str">
        <f t="shared" si="0"/>
        <v>否</v>
      </c>
    </row>
    <row r="37" ht="36" customHeight="1" spans="1:5">
      <c r="A37" s="151" t="s">
        <v>3168</v>
      </c>
      <c r="B37" s="147"/>
      <c r="C37" s="148"/>
      <c r="D37" s="90" t="str">
        <f t="shared" si="3"/>
        <v/>
      </c>
      <c r="E37" s="143" t="str">
        <f t="shared" si="0"/>
        <v>否</v>
      </c>
    </row>
    <row r="38" ht="36" customHeight="1" spans="1:5">
      <c r="A38" s="98" t="s">
        <v>3169</v>
      </c>
      <c r="B38" s="147">
        <f>SUM(B32,B36,B37)</f>
        <v>32944</v>
      </c>
      <c r="C38" s="147">
        <f>SUM(C32,C36,C37)</f>
        <v>35072</v>
      </c>
      <c r="D38" s="90">
        <f t="shared" si="3"/>
        <v>0.065</v>
      </c>
      <c r="E38" s="143" t="str">
        <f t="shared" si="0"/>
        <v>是</v>
      </c>
    </row>
    <row r="39" spans="2:3">
      <c r="B39" s="135"/>
      <c r="C39" s="135"/>
    </row>
    <row r="40" spans="2:3">
      <c r="B40" s="135"/>
      <c r="C40" s="135"/>
    </row>
    <row r="41" spans="2:3">
      <c r="B41" s="135"/>
      <c r="C41" s="135"/>
    </row>
    <row r="42" spans="2:3">
      <c r="B42" s="135"/>
      <c r="C42" s="135"/>
    </row>
  </sheetData>
  <autoFilter ref="A3:E38">
    <extLst/>
  </autoFilter>
  <mergeCells count="1">
    <mergeCell ref="A1:D1"/>
  </mergeCells>
  <conditionalFormatting sqref="C5">
    <cfRule type="cellIs" dxfId="3" priority="10" stopIfTrue="1" operator="lessThanOrEqual">
      <formula>-1</formula>
    </cfRule>
  </conditionalFormatting>
  <conditionalFormatting sqref="C6">
    <cfRule type="cellIs" dxfId="3" priority="9" stopIfTrue="1" operator="lessThanOrEqual">
      <formula>-1</formula>
    </cfRule>
  </conditionalFormatting>
  <conditionalFormatting sqref="C9">
    <cfRule type="cellIs" dxfId="3" priority="8" stopIfTrue="1" operator="lessThanOrEqual">
      <formula>-1</formula>
    </cfRule>
  </conditionalFormatting>
  <conditionalFormatting sqref="C10">
    <cfRule type="cellIs" dxfId="3" priority="7" stopIfTrue="1" operator="lessThanOrEqual">
      <formula>-1</formula>
    </cfRule>
  </conditionalFormatting>
  <conditionalFormatting sqref="C11">
    <cfRule type="cellIs" dxfId="3" priority="6" stopIfTrue="1" operator="lessThanOrEqual">
      <formula>-1</formula>
    </cfRule>
  </conditionalFormatting>
  <conditionalFormatting sqref="C13">
    <cfRule type="cellIs" dxfId="3" priority="5" stopIfTrue="1" operator="lessThanOrEqual">
      <formula>-1</formula>
    </cfRule>
  </conditionalFormatting>
  <conditionalFormatting sqref="C21">
    <cfRule type="cellIs" dxfId="3" priority="4" stopIfTrue="1" operator="lessThanOrEqual">
      <formula>-1</formula>
    </cfRule>
  </conditionalFormatting>
  <conditionalFormatting sqref="C22">
    <cfRule type="cellIs" dxfId="3" priority="3" stopIfTrue="1" operator="lessThanOrEqual">
      <formula>-1</formula>
    </cfRule>
  </conditionalFormatting>
  <conditionalFormatting sqref="C25">
    <cfRule type="cellIs" dxfId="3" priority="2" stopIfTrue="1" operator="lessThanOrEqual">
      <formula>-1</formula>
    </cfRule>
  </conditionalFormatting>
  <conditionalFormatting sqref="C26:C27">
    <cfRule type="cellIs" dxfId="3" priority="1" stopIfTrue="1" operator="lessThanOrEqual">
      <formula>-1</formula>
    </cfRule>
  </conditionalFormatting>
  <conditionalFormatting sqref="E4:E38">
    <cfRule type="cellIs" dxfId="3" priority="14" stopIfTrue="1" operator="lessThanOrEqual">
      <formula>-1</formula>
    </cfRule>
  </conditionalFormatting>
  <conditionalFormatting sqref="E5:E38">
    <cfRule type="cellIs" dxfId="3" priority="12" stopIfTrue="1" operator="lessThanOrEqual">
      <formula>-1</formula>
    </cfRule>
  </conditionalFormatting>
  <conditionalFormatting sqref="C29:C31 C23 C7 C14:C15 C17:C19">
    <cfRule type="cellIs" dxfId="3" priority="1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2" activePane="bottomLeft" state="frozen"/>
      <selection/>
      <selection pane="bottomLeft" activeCell="D4" sqref="D4"/>
    </sheetView>
  </sheetViews>
  <sheetFormatPr defaultColWidth="9" defaultRowHeight="14.25" outlineLevelCol="4"/>
  <cols>
    <col min="1" max="1" width="45.6333333333333" style="125" customWidth="1"/>
    <col min="2" max="4" width="20.6333333333333" style="125" customWidth="1"/>
    <col min="5" max="5" width="10.125" style="125" customWidth="1"/>
    <col min="6" max="16384" width="9" style="125"/>
  </cols>
  <sheetData>
    <row r="1" ht="45" customHeight="1" spans="1:4">
      <c r="A1" s="126" t="s">
        <v>3170</v>
      </c>
      <c r="B1" s="126"/>
      <c r="C1" s="126"/>
      <c r="D1" s="126"/>
    </row>
    <row r="2" ht="20.1" customHeight="1" spans="1:4">
      <c r="A2" s="127"/>
      <c r="B2" s="128"/>
      <c r="C2" s="129"/>
      <c r="D2" s="130" t="s">
        <v>3171</v>
      </c>
    </row>
    <row r="3" ht="45" customHeight="1" spans="1:5">
      <c r="A3" s="85" t="s">
        <v>2472</v>
      </c>
      <c r="B3" s="86" t="s">
        <v>5</v>
      </c>
      <c r="C3" s="86" t="s">
        <v>6</v>
      </c>
      <c r="D3" s="86" t="s">
        <v>7</v>
      </c>
      <c r="E3" s="131" t="s">
        <v>8</v>
      </c>
    </row>
    <row r="4" ht="36" customHeight="1" spans="1:5">
      <c r="A4" s="88" t="s">
        <v>3172</v>
      </c>
      <c r="B4" s="89">
        <v>15858</v>
      </c>
      <c r="C4" s="89">
        <v>16433</v>
      </c>
      <c r="D4" s="90">
        <f>IF(B4&gt;0,C4/B4-1,IF(B4&lt;0,-(C4/B4-1),""))</f>
        <v>0.036</v>
      </c>
      <c r="E4" s="132" t="str">
        <f t="shared" ref="E4:E22" si="0">IF(A4&lt;&gt;"",IF(SUM(B4:C4)&lt;&gt;0,"是","否"),"是")</f>
        <v>是</v>
      </c>
    </row>
    <row r="5" ht="36" customHeight="1" spans="1:5">
      <c r="A5" s="91" t="s">
        <v>3173</v>
      </c>
      <c r="B5" s="92">
        <v>7243</v>
      </c>
      <c r="C5" s="93">
        <v>7970</v>
      </c>
      <c r="D5" s="90">
        <f t="shared" ref="D5:D22" si="1">IF(B5&gt;0,C5/B5-1,IF(B5&lt;0,-(C5/B5-1),""))</f>
        <v>0.1</v>
      </c>
      <c r="E5" s="132" t="str">
        <f t="shared" si="0"/>
        <v>是</v>
      </c>
    </row>
    <row r="6" ht="36" customHeight="1" spans="1:5">
      <c r="A6" s="133" t="s">
        <v>3174</v>
      </c>
      <c r="B6" s="89">
        <v>11098</v>
      </c>
      <c r="C6" s="89">
        <v>12205</v>
      </c>
      <c r="D6" s="90">
        <f t="shared" si="1"/>
        <v>0.1</v>
      </c>
      <c r="E6" s="132" t="str">
        <f t="shared" si="0"/>
        <v>是</v>
      </c>
    </row>
    <row r="7" ht="36" customHeight="1" spans="1:5">
      <c r="A7" s="91" t="s">
        <v>3173</v>
      </c>
      <c r="B7" s="92">
        <v>11060</v>
      </c>
      <c r="C7" s="93">
        <v>12161</v>
      </c>
      <c r="D7" s="90">
        <f t="shared" si="1"/>
        <v>0.1</v>
      </c>
      <c r="E7" s="132" t="str">
        <f t="shared" si="0"/>
        <v>是</v>
      </c>
    </row>
    <row r="8" s="124" customFormat="1" ht="36" customHeight="1" spans="1:5">
      <c r="A8" s="88" t="s">
        <v>3175</v>
      </c>
      <c r="B8" s="89">
        <v>1013</v>
      </c>
      <c r="C8" s="89">
        <v>1231</v>
      </c>
      <c r="D8" s="90">
        <f t="shared" si="1"/>
        <v>0.215</v>
      </c>
      <c r="E8" s="132" t="str">
        <f t="shared" si="0"/>
        <v>是</v>
      </c>
    </row>
    <row r="9" s="124" customFormat="1" ht="36" customHeight="1" spans="1:5">
      <c r="A9" s="91" t="s">
        <v>3173</v>
      </c>
      <c r="B9" s="92">
        <v>470</v>
      </c>
      <c r="C9" s="93">
        <v>612</v>
      </c>
      <c r="D9" s="90">
        <f t="shared" si="1"/>
        <v>0.302</v>
      </c>
      <c r="E9" s="132" t="str">
        <f t="shared" si="0"/>
        <v>是</v>
      </c>
    </row>
    <row r="10" s="124" customFormat="1" ht="36" customHeight="1" spans="1:5">
      <c r="A10" s="88" t="s">
        <v>3176</v>
      </c>
      <c r="B10" s="94"/>
      <c r="C10" s="94"/>
      <c r="D10" s="90" t="str">
        <f t="shared" si="1"/>
        <v/>
      </c>
      <c r="E10" s="132" t="str">
        <f t="shared" si="0"/>
        <v>否</v>
      </c>
    </row>
    <row r="11" s="124" customFormat="1" ht="36" customHeight="1" spans="1:5">
      <c r="A11" s="91" t="s">
        <v>3173</v>
      </c>
      <c r="B11" s="95"/>
      <c r="C11" s="96"/>
      <c r="D11" s="90" t="str">
        <f t="shared" si="1"/>
        <v/>
      </c>
      <c r="E11" s="132" t="str">
        <f t="shared" si="0"/>
        <v>否</v>
      </c>
    </row>
    <row r="12" s="124" customFormat="1" ht="36" customHeight="1" spans="1:5">
      <c r="A12" s="88" t="s">
        <v>3177</v>
      </c>
      <c r="B12" s="89">
        <v>793</v>
      </c>
      <c r="C12" s="89">
        <v>1286</v>
      </c>
      <c r="D12" s="90">
        <f t="shared" si="1"/>
        <v>0.622</v>
      </c>
      <c r="E12" s="132" t="str">
        <f t="shared" si="0"/>
        <v>是</v>
      </c>
    </row>
    <row r="13" s="124" customFormat="1" ht="36" customHeight="1" spans="1:5">
      <c r="A13" s="91" t="s">
        <v>3173</v>
      </c>
      <c r="B13" s="92">
        <v>362</v>
      </c>
      <c r="C13" s="93">
        <v>818</v>
      </c>
      <c r="D13" s="90">
        <f t="shared" si="1"/>
        <v>1.26</v>
      </c>
      <c r="E13" s="132" t="str">
        <f t="shared" si="0"/>
        <v>是</v>
      </c>
    </row>
    <row r="14" s="124" customFormat="1" ht="36" customHeight="1" spans="1:5">
      <c r="A14" s="88" t="s">
        <v>3178</v>
      </c>
      <c r="B14" s="89">
        <v>13486</v>
      </c>
      <c r="C14" s="89">
        <v>6389</v>
      </c>
      <c r="D14" s="90">
        <f t="shared" si="1"/>
        <v>-0.526</v>
      </c>
      <c r="E14" s="132" t="str">
        <f t="shared" si="0"/>
        <v>是</v>
      </c>
    </row>
    <row r="15" ht="36" customHeight="1" spans="1:5">
      <c r="A15" s="91" t="s">
        <v>3173</v>
      </c>
      <c r="B15" s="92">
        <v>3313</v>
      </c>
      <c r="C15" s="93">
        <v>3875</v>
      </c>
      <c r="D15" s="90">
        <f t="shared" si="1"/>
        <v>0.17</v>
      </c>
      <c r="E15" s="132" t="str">
        <f t="shared" si="0"/>
        <v>是</v>
      </c>
    </row>
    <row r="16" ht="36" customHeight="1" spans="1:5">
      <c r="A16" s="88" t="s">
        <v>3179</v>
      </c>
      <c r="B16" s="94"/>
      <c r="C16" s="94"/>
      <c r="D16" s="90" t="str">
        <f t="shared" si="1"/>
        <v/>
      </c>
      <c r="E16" s="132" t="str">
        <f t="shared" si="0"/>
        <v>否</v>
      </c>
    </row>
    <row r="17" ht="36" customHeight="1" spans="1:5">
      <c r="A17" s="91" t="s">
        <v>3173</v>
      </c>
      <c r="B17" s="95"/>
      <c r="C17" s="97"/>
      <c r="D17" s="90" t="str">
        <f t="shared" si="1"/>
        <v/>
      </c>
      <c r="E17" s="132" t="str">
        <f t="shared" si="0"/>
        <v>否</v>
      </c>
    </row>
    <row r="18" ht="36" customHeight="1" spans="1:5">
      <c r="A18" s="98" t="s">
        <v>3180</v>
      </c>
      <c r="B18" s="94">
        <f>SUM(B4,B6,B8,B10,B12,B14,B16)</f>
        <v>42248</v>
      </c>
      <c r="C18" s="94">
        <f>SUM(C4,C6,C8,C10,C12,C14,C16)</f>
        <v>37544</v>
      </c>
      <c r="D18" s="90">
        <f t="shared" si="1"/>
        <v>-0.111</v>
      </c>
      <c r="E18" s="132" t="str">
        <f t="shared" si="0"/>
        <v>是</v>
      </c>
    </row>
    <row r="19" ht="36" customHeight="1" spans="1:5">
      <c r="A19" s="91" t="s">
        <v>3181</v>
      </c>
      <c r="B19" s="95">
        <f>SUM(B5,B7,B9,B11,B13,B15,B17)</f>
        <v>22448</v>
      </c>
      <c r="C19" s="95">
        <f>SUM(C5,C7,C9,C11,C13,C15,C17)</f>
        <v>25436</v>
      </c>
      <c r="D19" s="90">
        <f t="shared" si="1"/>
        <v>0.133</v>
      </c>
      <c r="E19" s="132" t="str">
        <f t="shared" si="0"/>
        <v>是</v>
      </c>
    </row>
    <row r="20" ht="36" customHeight="1" spans="1:5">
      <c r="A20" s="134" t="s">
        <v>3182</v>
      </c>
      <c r="B20" s="94"/>
      <c r="C20" s="94"/>
      <c r="D20" s="90" t="str">
        <f t="shared" si="1"/>
        <v/>
      </c>
      <c r="E20" s="132" t="str">
        <f t="shared" si="0"/>
        <v>否</v>
      </c>
    </row>
    <row r="21" ht="36" customHeight="1" spans="1:5">
      <c r="A21" s="101" t="s">
        <v>3183</v>
      </c>
      <c r="B21" s="94"/>
      <c r="C21" s="94"/>
      <c r="D21" s="90" t="str">
        <f t="shared" si="1"/>
        <v/>
      </c>
      <c r="E21" s="132" t="str">
        <f t="shared" si="0"/>
        <v>否</v>
      </c>
    </row>
    <row r="22" ht="36" customHeight="1" spans="1:5">
      <c r="A22" s="98" t="s">
        <v>3184</v>
      </c>
      <c r="B22" s="94">
        <f>SUM(B18,B20,B21)</f>
        <v>42248</v>
      </c>
      <c r="C22" s="94">
        <f>SUM(C18,C20,C21)</f>
        <v>37544</v>
      </c>
      <c r="D22" s="90">
        <f t="shared" si="1"/>
        <v>-0.111</v>
      </c>
      <c r="E22" s="132" t="str">
        <f t="shared" si="0"/>
        <v>是</v>
      </c>
    </row>
    <row r="23" spans="2:3">
      <c r="B23" s="135"/>
      <c r="C23" s="135"/>
    </row>
    <row r="24" spans="2:3">
      <c r="B24" s="135"/>
      <c r="C24" s="135"/>
    </row>
    <row r="25" spans="2:3">
      <c r="B25" s="135"/>
      <c r="C25" s="135"/>
    </row>
    <row r="26" spans="2:3">
      <c r="B26" s="135"/>
      <c r="C26" s="13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29" activePane="bottomLeft" state="frozen"/>
      <selection/>
      <selection pane="bottomLeft" activeCell="D37" sqref="D37"/>
    </sheetView>
  </sheetViews>
  <sheetFormatPr defaultColWidth="9" defaultRowHeight="14.25" outlineLevelCol="4"/>
  <cols>
    <col min="1" max="1" width="46.1333333333333" style="104" customWidth="1"/>
    <col min="2" max="4" width="20.6333333333333" style="104" customWidth="1"/>
    <col min="5" max="5" width="9.75" style="104" customWidth="1"/>
    <col min="6" max="16384" width="9" style="104"/>
  </cols>
  <sheetData>
    <row r="1" ht="45" customHeight="1" spans="1:4">
      <c r="A1" s="105" t="s">
        <v>3185</v>
      </c>
      <c r="B1" s="105"/>
      <c r="C1" s="105"/>
      <c r="D1" s="105"/>
    </row>
    <row r="2" ht="20.1" customHeight="1" spans="1:4">
      <c r="A2" s="106"/>
      <c r="B2" s="107"/>
      <c r="C2" s="108"/>
      <c r="D2" s="109" t="s">
        <v>2</v>
      </c>
    </row>
    <row r="3" ht="45" customHeight="1" spans="1:5">
      <c r="A3" s="110" t="s">
        <v>3152</v>
      </c>
      <c r="B3" s="86" t="s">
        <v>5</v>
      </c>
      <c r="C3" s="86" t="s">
        <v>6</v>
      </c>
      <c r="D3" s="86" t="s">
        <v>7</v>
      </c>
      <c r="E3" s="87" t="s">
        <v>8</v>
      </c>
    </row>
    <row r="4" ht="36" customHeight="1" spans="1:5">
      <c r="A4" s="111" t="s">
        <v>3153</v>
      </c>
      <c r="B4" s="112">
        <v>15858</v>
      </c>
      <c r="C4" s="112">
        <v>16433</v>
      </c>
      <c r="D4" s="113">
        <f>IF(B4&gt;0,C4/B4-1,IF(B4&lt;0,-(C4/B4-1),""))</f>
        <v>0.036</v>
      </c>
      <c r="E4" s="87" t="str">
        <f t="shared" ref="E4:E38" si="0">IF(A4&lt;&gt;"",IF(SUM(B4:C4)&lt;&gt;0,"是","否"),"是")</f>
        <v>是</v>
      </c>
    </row>
    <row r="5" ht="36" customHeight="1" spans="1:5">
      <c r="A5" s="114" t="s">
        <v>3154</v>
      </c>
      <c r="B5" s="115">
        <v>7258</v>
      </c>
      <c r="C5" s="116">
        <v>7877</v>
      </c>
      <c r="D5" s="113">
        <f t="shared" ref="D5:D13" si="1">IF(B5&gt;0,C5/B5-1,IF(B5&lt;0,-(C5/B5-1),""))</f>
        <v>0.085</v>
      </c>
      <c r="E5" s="87" t="str">
        <f t="shared" si="0"/>
        <v>是</v>
      </c>
    </row>
    <row r="6" ht="36" customHeight="1" spans="1:5">
      <c r="A6" s="114" t="s">
        <v>3155</v>
      </c>
      <c r="B6" s="115">
        <v>32</v>
      </c>
      <c r="C6" s="116">
        <v>12</v>
      </c>
      <c r="D6" s="113">
        <f t="shared" si="1"/>
        <v>-0.625</v>
      </c>
      <c r="E6" s="87" t="str">
        <f t="shared" si="0"/>
        <v>是</v>
      </c>
    </row>
    <row r="7" s="103" customFormat="1" ht="36" customHeight="1" spans="1:5">
      <c r="A7" s="114" t="s">
        <v>3156</v>
      </c>
      <c r="B7" s="117"/>
      <c r="C7" s="117"/>
      <c r="D7" s="113" t="str">
        <f t="shared" si="1"/>
        <v/>
      </c>
      <c r="E7" s="87" t="str">
        <f t="shared" si="0"/>
        <v>否</v>
      </c>
    </row>
    <row r="8" s="103" customFormat="1" ht="36" customHeight="1" spans="1:5">
      <c r="A8" s="118" t="s">
        <v>3157</v>
      </c>
      <c r="B8" s="112">
        <v>10127</v>
      </c>
      <c r="C8" s="119">
        <v>10243</v>
      </c>
      <c r="D8" s="113">
        <f t="shared" si="1"/>
        <v>0.011</v>
      </c>
      <c r="E8" s="87" t="str">
        <f t="shared" si="0"/>
        <v>是</v>
      </c>
    </row>
    <row r="9" s="103" customFormat="1" ht="36" customHeight="1" spans="1:5">
      <c r="A9" s="114" t="s">
        <v>3154</v>
      </c>
      <c r="B9" s="115">
        <v>8789</v>
      </c>
      <c r="C9" s="116">
        <v>9119</v>
      </c>
      <c r="D9" s="113">
        <f t="shared" si="1"/>
        <v>0.038</v>
      </c>
      <c r="E9" s="87" t="str">
        <f t="shared" si="0"/>
        <v>是</v>
      </c>
    </row>
    <row r="10" s="103" customFormat="1" ht="36" customHeight="1" spans="1:5">
      <c r="A10" s="114" t="s">
        <v>3155</v>
      </c>
      <c r="B10" s="115">
        <v>16</v>
      </c>
      <c r="C10" s="116">
        <v>567</v>
      </c>
      <c r="D10" s="113">
        <f t="shared" si="1"/>
        <v>34.438</v>
      </c>
      <c r="E10" s="87" t="str">
        <f t="shared" si="0"/>
        <v>是</v>
      </c>
    </row>
    <row r="11" s="103" customFormat="1" ht="36" customHeight="1" spans="1:5">
      <c r="A11" s="114" t="s">
        <v>3156</v>
      </c>
      <c r="B11" s="115">
        <v>417</v>
      </c>
      <c r="C11" s="116">
        <v>417</v>
      </c>
      <c r="D11" s="113">
        <f t="shared" si="1"/>
        <v>0</v>
      </c>
      <c r="E11" s="87" t="str">
        <f t="shared" si="0"/>
        <v>是</v>
      </c>
    </row>
    <row r="12" s="103" customFormat="1" ht="36" customHeight="1" spans="1:5">
      <c r="A12" s="111" t="s">
        <v>3158</v>
      </c>
      <c r="B12" s="112">
        <v>1013</v>
      </c>
      <c r="C12" s="119">
        <v>1231</v>
      </c>
      <c r="D12" s="113">
        <f t="shared" si="1"/>
        <v>0.215</v>
      </c>
      <c r="E12" s="87" t="str">
        <f t="shared" si="0"/>
        <v>是</v>
      </c>
    </row>
    <row r="13" ht="36" customHeight="1" spans="1:5">
      <c r="A13" s="114" t="s">
        <v>3154</v>
      </c>
      <c r="B13" s="115">
        <v>488</v>
      </c>
      <c r="C13" s="116">
        <v>519</v>
      </c>
      <c r="D13" s="113">
        <f t="shared" si="1"/>
        <v>0.064</v>
      </c>
      <c r="E13" s="87" t="str">
        <f t="shared" si="0"/>
        <v>是</v>
      </c>
    </row>
    <row r="14" ht="36" customHeight="1" spans="1:5">
      <c r="A14" s="114" t="s">
        <v>3155</v>
      </c>
      <c r="B14" s="117"/>
      <c r="C14" s="117"/>
      <c r="D14" s="113" t="str">
        <f t="shared" ref="D14:D38" si="2">IF(B14&gt;0,C14/B14-1,IF(B14&lt;0,-(C14/B14-1),""))</f>
        <v/>
      </c>
      <c r="E14" s="87" t="str">
        <f t="shared" si="0"/>
        <v>否</v>
      </c>
    </row>
    <row r="15" ht="36" customHeight="1" spans="1:5">
      <c r="A15" s="114" t="s">
        <v>3156</v>
      </c>
      <c r="B15" s="117"/>
      <c r="C15" s="95"/>
      <c r="D15" s="113" t="str">
        <f t="shared" si="2"/>
        <v/>
      </c>
      <c r="E15" s="87" t="str">
        <f t="shared" si="0"/>
        <v>否</v>
      </c>
    </row>
    <row r="16" ht="36" customHeight="1" spans="1:5">
      <c r="A16" s="111" t="s">
        <v>3159</v>
      </c>
      <c r="B16" s="120"/>
      <c r="C16" s="120"/>
      <c r="D16" s="113" t="str">
        <f t="shared" si="2"/>
        <v/>
      </c>
      <c r="E16" s="87" t="str">
        <f t="shared" si="0"/>
        <v>否</v>
      </c>
    </row>
    <row r="17" ht="36" customHeight="1" spans="1:5">
      <c r="A17" s="114" t="s">
        <v>3154</v>
      </c>
      <c r="B17" s="117"/>
      <c r="C17" s="117"/>
      <c r="D17" s="113" t="str">
        <f t="shared" si="2"/>
        <v/>
      </c>
      <c r="E17" s="87" t="str">
        <f t="shared" si="0"/>
        <v>否</v>
      </c>
    </row>
    <row r="18" ht="36" customHeight="1" spans="1:5">
      <c r="A18" s="114" t="s">
        <v>3155</v>
      </c>
      <c r="B18" s="117"/>
      <c r="C18" s="117"/>
      <c r="D18" s="113" t="str">
        <f t="shared" si="2"/>
        <v/>
      </c>
      <c r="E18" s="87" t="str">
        <f t="shared" si="0"/>
        <v>否</v>
      </c>
    </row>
    <row r="19" ht="36" customHeight="1" spans="1:5">
      <c r="A19" s="114" t="s">
        <v>3156</v>
      </c>
      <c r="B19" s="117"/>
      <c r="C19" s="121"/>
      <c r="D19" s="113" t="str">
        <f t="shared" si="2"/>
        <v/>
      </c>
      <c r="E19" s="87" t="str">
        <f t="shared" si="0"/>
        <v>否</v>
      </c>
    </row>
    <row r="20" ht="36" customHeight="1" spans="1:5">
      <c r="A20" s="111" t="s">
        <v>3160</v>
      </c>
      <c r="B20" s="112">
        <v>793</v>
      </c>
      <c r="C20" s="119">
        <v>1286</v>
      </c>
      <c r="D20" s="113">
        <f t="shared" si="2"/>
        <v>0.622</v>
      </c>
      <c r="E20" s="87" t="str">
        <f t="shared" si="0"/>
        <v>是</v>
      </c>
    </row>
    <row r="21" ht="36" customHeight="1" spans="1:5">
      <c r="A21" s="114" t="s">
        <v>3154</v>
      </c>
      <c r="B21" s="115">
        <v>421</v>
      </c>
      <c r="C21" s="116">
        <v>453</v>
      </c>
      <c r="D21" s="113">
        <f t="shared" si="2"/>
        <v>0.076</v>
      </c>
      <c r="E21" s="87" t="str">
        <f t="shared" si="0"/>
        <v>是</v>
      </c>
    </row>
    <row r="22" ht="36" customHeight="1" spans="1:5">
      <c r="A22" s="114" t="s">
        <v>3155</v>
      </c>
      <c r="B22" s="115">
        <v>1</v>
      </c>
      <c r="C22" s="116">
        <v>2</v>
      </c>
      <c r="D22" s="113">
        <f t="shared" si="2"/>
        <v>1</v>
      </c>
      <c r="E22" s="87" t="str">
        <f t="shared" si="0"/>
        <v>是</v>
      </c>
    </row>
    <row r="23" ht="36" customHeight="1" spans="1:5">
      <c r="A23" s="114" t="s">
        <v>3156</v>
      </c>
      <c r="B23" s="117">
        <v>0</v>
      </c>
      <c r="C23" s="96"/>
      <c r="D23" s="113" t="str">
        <f t="shared" si="2"/>
        <v/>
      </c>
      <c r="E23" s="87" t="str">
        <f t="shared" si="0"/>
        <v>否</v>
      </c>
    </row>
    <row r="24" ht="36" customHeight="1" spans="1:5">
      <c r="A24" s="111" t="s">
        <v>3161</v>
      </c>
      <c r="B24" s="112">
        <v>5153</v>
      </c>
      <c r="C24" s="119">
        <v>5879</v>
      </c>
      <c r="D24" s="113">
        <f t="shared" si="2"/>
        <v>0.141</v>
      </c>
      <c r="E24" s="87" t="str">
        <f t="shared" si="0"/>
        <v>是</v>
      </c>
    </row>
    <row r="25" ht="36" customHeight="1" spans="1:5">
      <c r="A25" s="114" t="s">
        <v>3154</v>
      </c>
      <c r="B25" s="115">
        <v>1228</v>
      </c>
      <c r="C25" s="116">
        <v>1466</v>
      </c>
      <c r="D25" s="113">
        <f t="shared" si="2"/>
        <v>0.194</v>
      </c>
      <c r="E25" s="87" t="str">
        <f t="shared" si="0"/>
        <v>是</v>
      </c>
    </row>
    <row r="26" ht="36" customHeight="1" spans="1:5">
      <c r="A26" s="114" t="s">
        <v>3155</v>
      </c>
      <c r="B26" s="115">
        <v>302</v>
      </c>
      <c r="C26" s="116">
        <v>160</v>
      </c>
      <c r="D26" s="113">
        <f t="shared" si="2"/>
        <v>-0.47</v>
      </c>
      <c r="E26" s="87" t="str">
        <f t="shared" si="0"/>
        <v>是</v>
      </c>
    </row>
    <row r="27" ht="36" customHeight="1" spans="1:5">
      <c r="A27" s="114" t="s">
        <v>3156</v>
      </c>
      <c r="B27" s="115">
        <v>145</v>
      </c>
      <c r="C27" s="116">
        <v>118</v>
      </c>
      <c r="D27" s="113">
        <f t="shared" si="2"/>
        <v>-0.186</v>
      </c>
      <c r="E27" s="87" t="str">
        <f t="shared" si="0"/>
        <v>是</v>
      </c>
    </row>
    <row r="28" ht="36" customHeight="1" spans="1:5">
      <c r="A28" s="111" t="s">
        <v>3162</v>
      </c>
      <c r="B28" s="120"/>
      <c r="C28" s="122"/>
      <c r="D28" s="113" t="str">
        <f t="shared" si="2"/>
        <v/>
      </c>
      <c r="E28" s="87" t="str">
        <f t="shared" si="0"/>
        <v>否</v>
      </c>
    </row>
    <row r="29" ht="36" customHeight="1" spans="1:5">
      <c r="A29" s="114" t="s">
        <v>3154</v>
      </c>
      <c r="B29" s="117"/>
      <c r="C29" s="117"/>
      <c r="D29" s="113" t="str">
        <f t="shared" si="2"/>
        <v/>
      </c>
      <c r="E29" s="87" t="str">
        <f t="shared" si="0"/>
        <v>否</v>
      </c>
    </row>
    <row r="30" ht="36" customHeight="1" spans="1:5">
      <c r="A30" s="114" t="s">
        <v>3155</v>
      </c>
      <c r="B30" s="117"/>
      <c r="C30" s="117"/>
      <c r="D30" s="113" t="str">
        <f t="shared" si="2"/>
        <v/>
      </c>
      <c r="E30" s="87" t="str">
        <f t="shared" si="0"/>
        <v>否</v>
      </c>
    </row>
    <row r="31" ht="36" customHeight="1" spans="1:5">
      <c r="A31" s="114" t="s">
        <v>3156</v>
      </c>
      <c r="B31" s="117"/>
      <c r="C31" s="117"/>
      <c r="D31" s="113" t="str">
        <f t="shared" si="2"/>
        <v/>
      </c>
      <c r="E31" s="87" t="str">
        <f t="shared" si="0"/>
        <v>否</v>
      </c>
    </row>
    <row r="32" ht="36" customHeight="1" spans="1:5">
      <c r="A32" s="98" t="s">
        <v>3163</v>
      </c>
      <c r="B32" s="120">
        <f>SUM(B4,B8,B12,B16,B20,B24,B28)</f>
        <v>32944</v>
      </c>
      <c r="C32" s="120">
        <f>SUM(C4,C8,C12,C16,C20,C24,C28)</f>
        <v>35072</v>
      </c>
      <c r="D32" s="113">
        <f t="shared" si="2"/>
        <v>0.065</v>
      </c>
      <c r="E32" s="87" t="str">
        <f t="shared" si="0"/>
        <v>是</v>
      </c>
    </row>
    <row r="33" ht="36" customHeight="1" spans="1:5">
      <c r="A33" s="114" t="s">
        <v>3164</v>
      </c>
      <c r="B33" s="117">
        <f>SUM(B5,B9,B13,B17,B21,B25,B29)</f>
        <v>18184</v>
      </c>
      <c r="C33" s="117">
        <f>SUM(C5,C9,C13,C17,C21,C25,C29)</f>
        <v>19434</v>
      </c>
      <c r="D33" s="113">
        <f t="shared" si="2"/>
        <v>0.069</v>
      </c>
      <c r="E33" s="87" t="str">
        <f t="shared" si="0"/>
        <v>是</v>
      </c>
    </row>
    <row r="34" ht="36" customHeight="1" spans="1:5">
      <c r="A34" s="114" t="s">
        <v>3165</v>
      </c>
      <c r="B34" s="117">
        <f>SUM(B6,B10,B14,B18,B22,B26,B30)</f>
        <v>351</v>
      </c>
      <c r="C34" s="117">
        <f>SUM(C6,C10,C14,C18,C22,C26,C30)</f>
        <v>741</v>
      </c>
      <c r="D34" s="113">
        <f t="shared" si="2"/>
        <v>1.111</v>
      </c>
      <c r="E34" s="87" t="str">
        <f t="shared" si="0"/>
        <v>是</v>
      </c>
    </row>
    <row r="35" ht="36" customHeight="1" spans="1:5">
      <c r="A35" s="114" t="s">
        <v>3166</v>
      </c>
      <c r="B35" s="117">
        <f>SUM(B7,B11,B15,B19,B23,B27,B31)</f>
        <v>562</v>
      </c>
      <c r="C35" s="117">
        <f>SUM(C7,C11,C15,C19,C23,C27,C31)</f>
        <v>535</v>
      </c>
      <c r="D35" s="113">
        <f t="shared" si="2"/>
        <v>-0.048</v>
      </c>
      <c r="E35" s="87" t="str">
        <f t="shared" si="0"/>
        <v>是</v>
      </c>
    </row>
    <row r="36" ht="36" customHeight="1" spans="1:5">
      <c r="A36" s="101" t="s">
        <v>3167</v>
      </c>
      <c r="B36" s="120"/>
      <c r="C36" s="120"/>
      <c r="D36" s="113" t="str">
        <f t="shared" si="2"/>
        <v/>
      </c>
      <c r="E36" s="87" t="str">
        <f t="shared" si="0"/>
        <v>否</v>
      </c>
    </row>
    <row r="37" ht="36" customHeight="1" spans="1:5">
      <c r="A37" s="101" t="s">
        <v>3168</v>
      </c>
      <c r="B37" s="120"/>
      <c r="C37" s="122"/>
      <c r="D37" s="113" t="str">
        <f t="shared" si="2"/>
        <v/>
      </c>
      <c r="E37" s="87" t="str">
        <f t="shared" si="0"/>
        <v>否</v>
      </c>
    </row>
    <row r="38" ht="36" customHeight="1" spans="1:5">
      <c r="A38" s="98" t="s">
        <v>3169</v>
      </c>
      <c r="B38" s="120">
        <f>SUM(B32,B36,B37)</f>
        <v>32944</v>
      </c>
      <c r="C38" s="120">
        <f>SUM(C32,C36,C37)</f>
        <v>35072</v>
      </c>
      <c r="D38" s="113">
        <f t="shared" si="2"/>
        <v>0.065</v>
      </c>
      <c r="E38" s="87" t="str">
        <f t="shared" si="0"/>
        <v>是</v>
      </c>
    </row>
    <row r="39" spans="2:3">
      <c r="B39" s="123"/>
      <c r="C39" s="123"/>
    </row>
    <row r="40" spans="2:3">
      <c r="B40" s="123"/>
      <c r="C40" s="123"/>
    </row>
    <row r="41" spans="2:3">
      <c r="B41" s="123"/>
      <c r="C41" s="123"/>
    </row>
    <row r="42" spans="2:3">
      <c r="B42" s="123"/>
      <c r="C42" s="123"/>
    </row>
  </sheetData>
  <autoFilter ref="A3:E38">
    <extLst/>
  </autoFilter>
  <mergeCells count="1">
    <mergeCell ref="A1:D1"/>
  </mergeCells>
  <conditionalFormatting sqref="C5">
    <cfRule type="cellIs" dxfId="3" priority="10" stopIfTrue="1" operator="lessThanOrEqual">
      <formula>-1</formula>
    </cfRule>
  </conditionalFormatting>
  <conditionalFormatting sqref="C6">
    <cfRule type="cellIs" dxfId="3" priority="9" stopIfTrue="1" operator="lessThanOrEqual">
      <formula>-1</formula>
    </cfRule>
  </conditionalFormatting>
  <conditionalFormatting sqref="C9">
    <cfRule type="cellIs" dxfId="3" priority="8" stopIfTrue="1" operator="lessThanOrEqual">
      <formula>-1</formula>
    </cfRule>
  </conditionalFormatting>
  <conditionalFormatting sqref="C10">
    <cfRule type="cellIs" dxfId="3" priority="7" stopIfTrue="1" operator="lessThanOrEqual">
      <formula>-1</formula>
    </cfRule>
  </conditionalFormatting>
  <conditionalFormatting sqref="C11">
    <cfRule type="cellIs" dxfId="3" priority="6" stopIfTrue="1" operator="lessThanOrEqual">
      <formula>-1</formula>
    </cfRule>
  </conditionalFormatting>
  <conditionalFormatting sqref="C13">
    <cfRule type="cellIs" dxfId="3" priority="5" stopIfTrue="1" operator="lessThanOrEqual">
      <formula>-1</formula>
    </cfRule>
  </conditionalFormatting>
  <conditionalFormatting sqref="C21">
    <cfRule type="cellIs" dxfId="3" priority="4" stopIfTrue="1" operator="lessThanOrEqual">
      <formula>-1</formula>
    </cfRule>
  </conditionalFormatting>
  <conditionalFormatting sqref="C22">
    <cfRule type="cellIs" dxfId="3" priority="3" stopIfTrue="1" operator="lessThanOrEqual">
      <formula>-1</formula>
    </cfRule>
  </conditionalFormatting>
  <conditionalFormatting sqref="C25">
    <cfRule type="cellIs" dxfId="3" priority="2" stopIfTrue="1" operator="lessThanOrEqual">
      <formula>-1</formula>
    </cfRule>
  </conditionalFormatting>
  <conditionalFormatting sqref="C26:C27">
    <cfRule type="cellIs" dxfId="3" priority="1" stopIfTrue="1" operator="lessThanOrEqual">
      <formula>-1</formula>
    </cfRule>
  </conditionalFormatting>
  <conditionalFormatting sqref="E28:E32">
    <cfRule type="cellIs" dxfId="4" priority="1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topLeftCell="A8" workbookViewId="0">
      <selection activeCell="D21" sqref="D21"/>
    </sheetView>
  </sheetViews>
  <sheetFormatPr defaultColWidth="9" defaultRowHeight="14.25" outlineLevelCol="4"/>
  <cols>
    <col min="1" max="1" width="50.75" style="78" customWidth="1"/>
    <col min="2" max="3" width="20.6333333333333" style="79" customWidth="1"/>
    <col min="4" max="4" width="20.6333333333333" style="78" customWidth="1"/>
    <col min="5" max="5" width="9.125"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74" t="s">
        <v>3186</v>
      </c>
      <c r="B1" s="80"/>
      <c r="C1" s="80"/>
      <c r="D1" s="74"/>
    </row>
    <row r="2" ht="20.1" customHeight="1" spans="1:4">
      <c r="A2" s="81"/>
      <c r="B2" s="82"/>
      <c r="C2" s="83"/>
      <c r="D2" s="84" t="s">
        <v>3066</v>
      </c>
    </row>
    <row r="3" ht="45" customHeight="1" spans="1:5">
      <c r="A3" s="85" t="s">
        <v>2472</v>
      </c>
      <c r="B3" s="86" t="s">
        <v>5</v>
      </c>
      <c r="C3" s="86" t="s">
        <v>6</v>
      </c>
      <c r="D3" s="86" t="s">
        <v>7</v>
      </c>
      <c r="E3" s="87" t="s">
        <v>8</v>
      </c>
    </row>
    <row r="4" ht="36" customHeight="1" spans="1:5">
      <c r="A4" s="88" t="s">
        <v>3172</v>
      </c>
      <c r="B4" s="89">
        <v>15858</v>
      </c>
      <c r="C4" s="89">
        <v>16433</v>
      </c>
      <c r="D4" s="90">
        <f>IF(B4&gt;0,C4/B4-1,IF(B4&lt;0,-(C4/B4-1),""))</f>
        <v>0.036</v>
      </c>
      <c r="E4" s="87" t="str">
        <f t="shared" ref="E4:E22" si="0">IF(A4&lt;&gt;"",IF(SUM(B4:C4)&lt;&gt;0,"是","否"),"是")</f>
        <v>是</v>
      </c>
    </row>
    <row r="5" ht="36" customHeight="1" spans="1:5">
      <c r="A5" s="91" t="s">
        <v>3173</v>
      </c>
      <c r="B5" s="92">
        <v>7243</v>
      </c>
      <c r="C5" s="93">
        <v>7970</v>
      </c>
      <c r="D5" s="90">
        <f t="shared" ref="D5:D12" si="1">IF(B5&gt;0,C5/B5-1,IF(B5&lt;0,-(C5/B5-1),""))</f>
        <v>0.1</v>
      </c>
      <c r="E5" s="87" t="str">
        <f t="shared" si="0"/>
        <v>是</v>
      </c>
    </row>
    <row r="6" ht="36" customHeight="1" spans="1:5">
      <c r="A6" s="88" t="s">
        <v>3174</v>
      </c>
      <c r="B6" s="89">
        <v>11098</v>
      </c>
      <c r="C6" s="89">
        <v>12205</v>
      </c>
      <c r="D6" s="90">
        <f t="shared" si="1"/>
        <v>0.1</v>
      </c>
      <c r="E6" s="87" t="str">
        <f t="shared" si="0"/>
        <v>是</v>
      </c>
    </row>
    <row r="7" ht="36" customHeight="1" spans="1:5">
      <c r="A7" s="91" t="s">
        <v>3173</v>
      </c>
      <c r="B7" s="92">
        <v>11060</v>
      </c>
      <c r="C7" s="93">
        <v>12161</v>
      </c>
      <c r="D7" s="90">
        <f t="shared" si="1"/>
        <v>0.1</v>
      </c>
      <c r="E7" s="87" t="str">
        <f t="shared" si="0"/>
        <v>是</v>
      </c>
    </row>
    <row r="8" ht="36" customHeight="1" spans="1:5">
      <c r="A8" s="88" t="s">
        <v>3175</v>
      </c>
      <c r="B8" s="89">
        <v>1013</v>
      </c>
      <c r="C8" s="89">
        <v>1231</v>
      </c>
      <c r="D8" s="90">
        <f t="shared" si="1"/>
        <v>0.215</v>
      </c>
      <c r="E8" s="87" t="str">
        <f t="shared" si="0"/>
        <v>是</v>
      </c>
    </row>
    <row r="9" ht="36" customHeight="1" spans="1:5">
      <c r="A9" s="91" t="s">
        <v>3173</v>
      </c>
      <c r="B9" s="92">
        <v>470</v>
      </c>
      <c r="C9" s="93">
        <v>612</v>
      </c>
      <c r="D9" s="90">
        <f t="shared" si="1"/>
        <v>0.302</v>
      </c>
      <c r="E9" s="87" t="str">
        <f t="shared" si="0"/>
        <v>是</v>
      </c>
    </row>
    <row r="10" ht="36" customHeight="1" spans="1:5">
      <c r="A10" s="88" t="s">
        <v>3176</v>
      </c>
      <c r="B10" s="94"/>
      <c r="C10" s="94"/>
      <c r="D10" s="90" t="str">
        <f t="shared" si="1"/>
        <v/>
      </c>
      <c r="E10" s="87" t="str">
        <f t="shared" si="0"/>
        <v>否</v>
      </c>
    </row>
    <row r="11" ht="36" customHeight="1" spans="1:5">
      <c r="A11" s="91" t="s">
        <v>3173</v>
      </c>
      <c r="B11" s="95"/>
      <c r="C11" s="96"/>
      <c r="D11" s="90" t="str">
        <f t="shared" si="1"/>
        <v/>
      </c>
      <c r="E11" s="87" t="str">
        <f t="shared" si="0"/>
        <v>否</v>
      </c>
    </row>
    <row r="12" ht="36" customHeight="1" spans="1:5">
      <c r="A12" s="88" t="s">
        <v>3177</v>
      </c>
      <c r="B12" s="89">
        <v>793</v>
      </c>
      <c r="C12" s="89">
        <v>1286</v>
      </c>
      <c r="D12" s="90">
        <f t="shared" si="1"/>
        <v>0.622</v>
      </c>
      <c r="E12" s="87" t="str">
        <f t="shared" si="0"/>
        <v>是</v>
      </c>
    </row>
    <row r="13" ht="36" customHeight="1" spans="1:5">
      <c r="A13" s="91" t="s">
        <v>3173</v>
      </c>
      <c r="B13" s="92">
        <v>362</v>
      </c>
      <c r="C13" s="93">
        <v>818</v>
      </c>
      <c r="D13" s="90">
        <f t="shared" ref="D13:D22" si="2">IF(B13&gt;0,C13/B13-1,IF(B13&lt;0,-(C13/B13-1),""))</f>
        <v>1.26</v>
      </c>
      <c r="E13" s="87" t="str">
        <f t="shared" si="0"/>
        <v>是</v>
      </c>
    </row>
    <row r="14" s="77" customFormat="1" ht="36" customHeight="1" spans="1:5">
      <c r="A14" s="88" t="s">
        <v>3178</v>
      </c>
      <c r="B14" s="89">
        <v>13486</v>
      </c>
      <c r="C14" s="89">
        <v>6389</v>
      </c>
      <c r="D14" s="90">
        <f t="shared" si="2"/>
        <v>-0.526</v>
      </c>
      <c r="E14" s="87" t="str">
        <f t="shared" si="0"/>
        <v>是</v>
      </c>
    </row>
    <row r="15" ht="36" customHeight="1" spans="1:5">
      <c r="A15" s="91" t="s">
        <v>3173</v>
      </c>
      <c r="B15" s="92">
        <v>3313</v>
      </c>
      <c r="C15" s="93">
        <v>3875</v>
      </c>
      <c r="D15" s="90">
        <f t="shared" si="2"/>
        <v>0.17</v>
      </c>
      <c r="E15" s="87" t="str">
        <f t="shared" si="0"/>
        <v>是</v>
      </c>
    </row>
    <row r="16" ht="36" customHeight="1" spans="1:5">
      <c r="A16" s="88" t="s">
        <v>3179</v>
      </c>
      <c r="B16" s="94"/>
      <c r="C16" s="94"/>
      <c r="D16" s="90" t="str">
        <f t="shared" si="2"/>
        <v/>
      </c>
      <c r="E16" s="87" t="str">
        <f t="shared" si="0"/>
        <v>否</v>
      </c>
    </row>
    <row r="17" ht="36" customHeight="1" spans="1:5">
      <c r="A17" s="91" t="s">
        <v>3173</v>
      </c>
      <c r="B17" s="95"/>
      <c r="C17" s="97"/>
      <c r="D17" s="90" t="str">
        <f t="shared" si="2"/>
        <v/>
      </c>
      <c r="E17" s="87" t="str">
        <f t="shared" si="0"/>
        <v>否</v>
      </c>
    </row>
    <row r="18" ht="36" customHeight="1" spans="1:5">
      <c r="A18" s="98" t="s">
        <v>3180</v>
      </c>
      <c r="B18" s="99">
        <f>SUM(B4,B6,B8,B10,B12,B14,B16)</f>
        <v>42248</v>
      </c>
      <c r="C18" s="99">
        <f>SUM(C4,C6,C8,C10,C12,C14,C16)</f>
        <v>37544</v>
      </c>
      <c r="D18" s="90">
        <f t="shared" si="2"/>
        <v>-0.111</v>
      </c>
      <c r="E18" s="87" t="str">
        <f t="shared" si="0"/>
        <v>是</v>
      </c>
    </row>
    <row r="19" ht="36" customHeight="1" spans="1:5">
      <c r="A19" s="91" t="s">
        <v>3181</v>
      </c>
      <c r="B19" s="100">
        <f>SUM(B5,B7,B9,B11,B13,B15,B17)</f>
        <v>22448</v>
      </c>
      <c r="C19" s="100">
        <f>SUM(C5,C7,C9,C11,C13,C15,C17)</f>
        <v>25436</v>
      </c>
      <c r="D19" s="90">
        <f t="shared" si="2"/>
        <v>0.133</v>
      </c>
      <c r="E19" s="87" t="str">
        <f t="shared" si="0"/>
        <v>是</v>
      </c>
    </row>
    <row r="20" ht="36" customHeight="1" spans="1:5">
      <c r="A20" s="88" t="s">
        <v>3182</v>
      </c>
      <c r="B20" s="99"/>
      <c r="C20" s="94"/>
      <c r="D20" s="90" t="str">
        <f t="shared" si="2"/>
        <v/>
      </c>
      <c r="E20" s="87" t="str">
        <f t="shared" si="0"/>
        <v>否</v>
      </c>
    </row>
    <row r="21" ht="36" customHeight="1" spans="1:5">
      <c r="A21" s="101" t="s">
        <v>3183</v>
      </c>
      <c r="B21" s="99"/>
      <c r="C21" s="94"/>
      <c r="D21" s="90" t="str">
        <f t="shared" si="2"/>
        <v/>
      </c>
      <c r="E21" s="87" t="str">
        <f t="shared" si="0"/>
        <v>否</v>
      </c>
    </row>
    <row r="22" ht="36" customHeight="1" spans="1:5">
      <c r="A22" s="98" t="s">
        <v>3184</v>
      </c>
      <c r="B22" s="99">
        <f>SUM(B18,B20,B21)</f>
        <v>42248</v>
      </c>
      <c r="C22" s="99">
        <f>SUM(C18,C20,C21)</f>
        <v>37544</v>
      </c>
      <c r="D22" s="90">
        <f t="shared" si="2"/>
        <v>-0.111</v>
      </c>
      <c r="E22" s="87" t="str">
        <f t="shared" si="0"/>
        <v>是</v>
      </c>
    </row>
    <row r="23" spans="2:3">
      <c r="B23" s="102"/>
      <c r="C23" s="102"/>
    </row>
    <row r="24" spans="2:3">
      <c r="B24" s="102"/>
      <c r="C24" s="102"/>
    </row>
    <row r="25" spans="2:3">
      <c r="B25" s="102"/>
      <c r="C25" s="102"/>
    </row>
    <row r="26" spans="2:3">
      <c r="B26" s="102"/>
      <c r="C26" s="102"/>
    </row>
  </sheetData>
  <autoFilter ref="A3:F22">
    <extLst/>
  </autoFilter>
  <mergeCells count="1">
    <mergeCell ref="A1:D1"/>
  </mergeCells>
  <conditionalFormatting sqref="E16:F16">
    <cfRule type="cellIs" dxfId="4" priority="5" stopIfTrue="1" operator="lessThan">
      <formula>0</formula>
    </cfRule>
  </conditionalFormatting>
  <conditionalFormatting sqref="B18: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0"/>
  <sheetViews>
    <sheetView workbookViewId="0">
      <selection activeCell="L21" sqref="L21"/>
    </sheetView>
  </sheetViews>
  <sheetFormatPr defaultColWidth="10" defaultRowHeight="13.5" outlineLevelCol="6"/>
  <cols>
    <col min="1" max="1" width="24.6333333333333" style="30" customWidth="1"/>
    <col min="2" max="7" width="15.6333333333333" style="30" customWidth="1"/>
    <col min="8" max="8" width="9.76666666666667" style="30" customWidth="1"/>
    <col min="9" max="16384" width="10" style="30"/>
  </cols>
  <sheetData>
    <row r="1" s="30" customFormat="1" ht="30" customHeight="1" spans="1:1">
      <c r="A1" s="59"/>
    </row>
    <row r="2" s="30" customFormat="1" ht="28.6" customHeight="1" spans="1:7">
      <c r="A2" s="74" t="s">
        <v>3187</v>
      </c>
      <c r="B2" s="74"/>
      <c r="C2" s="74"/>
      <c r="D2" s="74"/>
      <c r="E2" s="74"/>
      <c r="F2" s="74"/>
      <c r="G2" s="74"/>
    </row>
    <row r="3" s="30" customFormat="1" ht="23" customHeight="1" spans="1:7">
      <c r="A3" s="64"/>
      <c r="B3" s="64"/>
      <c r="F3" s="65" t="s">
        <v>3188</v>
      </c>
      <c r="G3" s="65"/>
    </row>
    <row r="4" s="30" customFormat="1" ht="30" customHeight="1" spans="1:7">
      <c r="A4" s="70" t="s">
        <v>3189</v>
      </c>
      <c r="B4" s="70" t="s">
        <v>3190</v>
      </c>
      <c r="C4" s="70"/>
      <c r="D4" s="70"/>
      <c r="E4" s="70" t="s">
        <v>3191</v>
      </c>
      <c r="F4" s="70"/>
      <c r="G4" s="70"/>
    </row>
    <row r="5" s="30" customFormat="1" ht="30" customHeight="1" spans="1:7">
      <c r="A5" s="70"/>
      <c r="B5" s="75"/>
      <c r="C5" s="70" t="s">
        <v>3192</v>
      </c>
      <c r="D5" s="70" t="s">
        <v>3193</v>
      </c>
      <c r="E5" s="75"/>
      <c r="F5" s="70" t="s">
        <v>3192</v>
      </c>
      <c r="G5" s="70" t="s">
        <v>3193</v>
      </c>
    </row>
    <row r="6" s="30" customFormat="1" ht="30" customHeight="1" spans="1:7">
      <c r="A6" s="70" t="s">
        <v>3194</v>
      </c>
      <c r="B6" s="70" t="s">
        <v>3195</v>
      </c>
      <c r="C6" s="70" t="s">
        <v>3196</v>
      </c>
      <c r="D6" s="70" t="s">
        <v>3197</v>
      </c>
      <c r="E6" s="70" t="s">
        <v>3198</v>
      </c>
      <c r="F6" s="70" t="s">
        <v>3199</v>
      </c>
      <c r="G6" s="70" t="s">
        <v>3200</v>
      </c>
    </row>
    <row r="7" s="30" customFormat="1" ht="30" customHeight="1" spans="1:7">
      <c r="A7" s="71" t="s">
        <v>3201</v>
      </c>
      <c r="B7" s="75">
        <v>24.99</v>
      </c>
      <c r="C7" s="75">
        <v>5.99</v>
      </c>
      <c r="D7" s="75">
        <v>19</v>
      </c>
      <c r="E7" s="75">
        <v>24.92</v>
      </c>
      <c r="F7" s="75">
        <v>5.99</v>
      </c>
      <c r="G7" s="75">
        <v>18.93</v>
      </c>
    </row>
    <row r="8" s="30" customFormat="1" ht="30" customHeight="1" spans="1:7">
      <c r="A8" s="71"/>
      <c r="B8" s="75"/>
      <c r="C8" s="75"/>
      <c r="D8" s="75"/>
      <c r="E8" s="75"/>
      <c r="F8" s="75"/>
      <c r="G8" s="75"/>
    </row>
    <row r="9" s="30" customFormat="1" ht="44" customHeight="1" spans="1:7">
      <c r="A9" s="76"/>
      <c r="B9" s="75"/>
      <c r="C9" s="75"/>
      <c r="D9" s="75"/>
      <c r="E9" s="75"/>
      <c r="F9" s="75"/>
      <c r="G9" s="75"/>
    </row>
    <row r="10" s="30" customFormat="1" ht="30" customHeight="1" spans="1:7">
      <c r="A10" s="76"/>
      <c r="B10" s="75"/>
      <c r="C10" s="75"/>
      <c r="D10" s="75"/>
      <c r="E10" s="75"/>
      <c r="F10" s="75"/>
      <c r="G10" s="75"/>
    </row>
    <row r="11" s="30" customFormat="1" ht="30" customHeight="1" spans="1:7">
      <c r="A11" s="76"/>
      <c r="B11" s="75"/>
      <c r="C11" s="75"/>
      <c r="D11" s="75"/>
      <c r="E11" s="75"/>
      <c r="F11" s="75"/>
      <c r="G11" s="75"/>
    </row>
    <row r="12" s="30" customFormat="1" ht="30" customHeight="1" spans="1:7">
      <c r="A12" s="76"/>
      <c r="B12" s="75"/>
      <c r="C12" s="75"/>
      <c r="D12" s="75"/>
      <c r="E12" s="75"/>
      <c r="F12" s="75"/>
      <c r="G12" s="75"/>
    </row>
    <row r="13" s="32" customFormat="1" ht="25" customHeight="1" spans="1:7">
      <c r="A13" s="58" t="s">
        <v>3202</v>
      </c>
      <c r="B13" s="58"/>
      <c r="C13" s="58"/>
      <c r="D13" s="58"/>
      <c r="E13" s="58"/>
      <c r="F13" s="58"/>
      <c r="G13" s="58"/>
    </row>
    <row r="14" s="32" customFormat="1" ht="25" customHeight="1" spans="1:7">
      <c r="A14" s="58" t="s">
        <v>3203</v>
      </c>
      <c r="B14" s="58"/>
      <c r="C14" s="58"/>
      <c r="D14" s="58"/>
      <c r="E14" s="58"/>
      <c r="F14" s="58"/>
      <c r="G14" s="58"/>
    </row>
    <row r="15" s="30" customFormat="1" ht="18" customHeight="1" spans="1:7">
      <c r="A15" s="59"/>
      <c r="B15" s="59"/>
      <c r="C15" s="59"/>
      <c r="D15" s="59"/>
      <c r="E15" s="59"/>
      <c r="F15" s="59"/>
      <c r="G15" s="59"/>
    </row>
    <row r="16" s="30" customFormat="1" ht="18" customHeight="1" spans="1:7">
      <c r="A16" s="59"/>
      <c r="B16" s="59"/>
      <c r="C16" s="59"/>
      <c r="D16" s="59"/>
      <c r="E16" s="59"/>
      <c r="F16" s="59"/>
      <c r="G16" s="59"/>
    </row>
    <row r="17" s="30" customFormat="1" ht="18" customHeight="1" spans="1:7">
      <c r="A17" s="59"/>
      <c r="B17" s="59"/>
      <c r="C17" s="59"/>
      <c r="D17" s="59"/>
      <c r="E17" s="59"/>
      <c r="F17" s="59"/>
      <c r="G17" s="59"/>
    </row>
    <row r="18" s="30" customFormat="1" ht="18" customHeight="1" spans="1:7">
      <c r="A18" s="59"/>
      <c r="B18" s="59"/>
      <c r="C18" s="59"/>
      <c r="D18" s="59"/>
      <c r="E18" s="59"/>
      <c r="F18" s="59"/>
      <c r="G18" s="59"/>
    </row>
    <row r="19" s="30" customFormat="1" ht="14" customHeight="1" spans="1:7">
      <c r="A19" s="59"/>
      <c r="B19" s="59"/>
      <c r="C19" s="59"/>
      <c r="D19" s="59"/>
      <c r="E19" s="59"/>
      <c r="F19" s="59"/>
      <c r="G19" s="59"/>
    </row>
    <row r="20" s="30" customFormat="1" ht="33" customHeight="1" spans="1:7">
      <c r="A20" s="64"/>
      <c r="B20" s="64"/>
      <c r="C20" s="64"/>
      <c r="D20" s="64"/>
      <c r="E20" s="64"/>
      <c r="F20" s="64"/>
      <c r="G20" s="64"/>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6" sqref="C6"/>
    </sheetView>
  </sheetViews>
  <sheetFormatPr defaultColWidth="10" defaultRowHeight="13.5" outlineLevelCol="6"/>
  <cols>
    <col min="1" max="1" width="62.25" style="30" customWidth="1"/>
    <col min="2" max="3" width="28.6333333333333" style="30" customWidth="1"/>
    <col min="4" max="4" width="9.76666666666667" style="30" customWidth="1"/>
    <col min="5" max="16384" width="10" style="30"/>
  </cols>
  <sheetData>
    <row r="1" s="30" customFormat="1" ht="23" customHeight="1"/>
    <row r="2" s="30" customFormat="1" ht="14.3" customHeight="1" spans="1:1">
      <c r="A2" s="59"/>
    </row>
    <row r="3" s="30" customFormat="1" ht="28.6" customHeight="1" spans="1:3">
      <c r="A3" s="53" t="s">
        <v>3204</v>
      </c>
      <c r="B3" s="53"/>
      <c r="C3" s="53"/>
    </row>
    <row r="4" s="30" customFormat="1" ht="27" customHeight="1" spans="1:3">
      <c r="A4" s="64"/>
      <c r="B4" s="64"/>
      <c r="C4" s="65" t="s">
        <v>3188</v>
      </c>
    </row>
    <row r="5" s="68" customFormat="1" ht="24" customHeight="1" spans="1:3">
      <c r="A5" s="70" t="s">
        <v>3205</v>
      </c>
      <c r="B5" s="70" t="s">
        <v>3146</v>
      </c>
      <c r="C5" s="70" t="s">
        <v>3206</v>
      </c>
    </row>
    <row r="6" s="68" customFormat="1" ht="32" customHeight="1" spans="1:3">
      <c r="A6" s="67" t="s">
        <v>3207</v>
      </c>
      <c r="B6" s="66">
        <v>5.36</v>
      </c>
      <c r="C6" s="66">
        <v>5.36</v>
      </c>
    </row>
    <row r="7" s="68" customFormat="1" ht="32" customHeight="1" spans="1:3">
      <c r="A7" s="67" t="s">
        <v>3208</v>
      </c>
      <c r="B7" s="67">
        <v>5.99</v>
      </c>
      <c r="C7" s="66">
        <v>5.99</v>
      </c>
    </row>
    <row r="8" s="68" customFormat="1" ht="32" customHeight="1" spans="1:3">
      <c r="A8" s="67" t="s">
        <v>3209</v>
      </c>
      <c r="B8" s="66">
        <v>0.92</v>
      </c>
      <c r="C8" s="66">
        <v>0.92</v>
      </c>
    </row>
    <row r="9" s="68" customFormat="1" ht="30" customHeight="1" spans="1:3">
      <c r="A9" s="71" t="s">
        <v>3210</v>
      </c>
      <c r="B9" s="66"/>
      <c r="C9" s="66"/>
    </row>
    <row r="10" s="68" customFormat="1" ht="32" customHeight="1" spans="1:3">
      <c r="A10" s="71" t="s">
        <v>3211</v>
      </c>
      <c r="B10" s="66">
        <v>0.92</v>
      </c>
      <c r="C10" s="66">
        <v>0.92</v>
      </c>
    </row>
    <row r="11" s="68" customFormat="1" ht="32" customHeight="1" spans="1:3">
      <c r="A11" s="67" t="s">
        <v>3212</v>
      </c>
      <c r="B11" s="66">
        <v>0.29</v>
      </c>
      <c r="C11" s="66">
        <v>0.29</v>
      </c>
    </row>
    <row r="12" s="68" customFormat="1" ht="32" customHeight="1" spans="1:3">
      <c r="A12" s="67" t="s">
        <v>3213</v>
      </c>
      <c r="B12" s="66">
        <v>5.99</v>
      </c>
      <c r="C12" s="66">
        <v>5.99</v>
      </c>
    </row>
    <row r="13" s="68" customFormat="1" ht="32" customHeight="1" spans="1:3">
      <c r="A13" s="67" t="s">
        <v>3214</v>
      </c>
      <c r="B13" s="66"/>
      <c r="C13" s="66"/>
    </row>
    <row r="14" s="68" customFormat="1" ht="32" customHeight="1" spans="1:3">
      <c r="A14" s="67" t="s">
        <v>3215</v>
      </c>
      <c r="B14" s="66"/>
      <c r="C14" s="66"/>
    </row>
    <row r="15" s="69" customFormat="1" ht="96" customHeight="1" spans="1:7">
      <c r="A15" s="72" t="s">
        <v>3216</v>
      </c>
      <c r="B15" s="72"/>
      <c r="C15" s="72"/>
      <c r="D15" s="73"/>
      <c r="E15" s="73"/>
      <c r="F15" s="73"/>
      <c r="G15" s="73"/>
    </row>
    <row r="16" s="30" customFormat="1" spans="1:3">
      <c r="A16" s="64"/>
      <c r="B16" s="64"/>
      <c r="C16" s="6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D7" sqref="D7"/>
    </sheetView>
  </sheetViews>
  <sheetFormatPr defaultColWidth="10" defaultRowHeight="13.5" outlineLevelCol="6"/>
  <cols>
    <col min="1" max="1" width="60" style="30" customWidth="1"/>
    <col min="2" max="3" width="25.6333333333333" style="30" customWidth="1"/>
    <col min="4" max="4" width="9.76666666666667" style="30" customWidth="1"/>
    <col min="5" max="16384" width="10" style="30"/>
  </cols>
  <sheetData>
    <row r="1" s="30" customFormat="1" ht="23" customHeight="1"/>
    <row r="2" s="30" customFormat="1" ht="14.3" customHeight="1" spans="1:1">
      <c r="A2" s="59"/>
    </row>
    <row r="3" s="30" customFormat="1" ht="28.6" customHeight="1" spans="1:3">
      <c r="A3" s="53" t="s">
        <v>3217</v>
      </c>
      <c r="B3" s="53"/>
      <c r="C3" s="53"/>
    </row>
    <row r="4" s="30" customFormat="1" ht="27" customHeight="1" spans="1:3">
      <c r="A4" s="64"/>
      <c r="B4" s="64"/>
      <c r="C4" s="65" t="s">
        <v>3188</v>
      </c>
    </row>
    <row r="5" s="30" customFormat="1" ht="24" customHeight="1" spans="1:3">
      <c r="A5" s="37" t="s">
        <v>3205</v>
      </c>
      <c r="B5" s="37" t="s">
        <v>3146</v>
      </c>
      <c r="C5" s="37" t="s">
        <v>3206</v>
      </c>
    </row>
    <row r="6" s="30" customFormat="1" ht="32" customHeight="1" spans="1:3">
      <c r="A6" s="61" t="s">
        <v>3207</v>
      </c>
      <c r="B6" s="66">
        <v>5.36</v>
      </c>
      <c r="C6" s="66">
        <v>5.36</v>
      </c>
    </row>
    <row r="7" s="30" customFormat="1" ht="32" customHeight="1" spans="1:3">
      <c r="A7" s="61" t="s">
        <v>3208</v>
      </c>
      <c r="B7" s="67">
        <v>5.99</v>
      </c>
      <c r="C7" s="66">
        <v>5.99</v>
      </c>
    </row>
    <row r="8" s="30" customFormat="1" ht="32" customHeight="1" spans="1:3">
      <c r="A8" s="61" t="s">
        <v>3209</v>
      </c>
      <c r="B8" s="66">
        <v>0.92</v>
      </c>
      <c r="C8" s="66">
        <v>0.92</v>
      </c>
    </row>
    <row r="9" s="30" customFormat="1" ht="32" customHeight="1" spans="1:3">
      <c r="A9" s="61" t="s">
        <v>3218</v>
      </c>
      <c r="B9" s="66"/>
      <c r="C9" s="66"/>
    </row>
    <row r="10" s="30" customFormat="1" ht="32" customHeight="1" spans="1:3">
      <c r="A10" s="61" t="s">
        <v>3219</v>
      </c>
      <c r="B10" s="66">
        <v>0.92</v>
      </c>
      <c r="C10" s="66">
        <v>0.92</v>
      </c>
    </row>
    <row r="11" s="30" customFormat="1" ht="32" customHeight="1" spans="1:3">
      <c r="A11" s="61" t="s">
        <v>3212</v>
      </c>
      <c r="B11" s="66">
        <v>0.29</v>
      </c>
      <c r="C11" s="66">
        <v>0.29</v>
      </c>
    </row>
    <row r="12" s="30" customFormat="1" ht="32" customHeight="1" spans="1:3">
      <c r="A12" s="61" t="s">
        <v>3213</v>
      </c>
      <c r="B12" s="66">
        <v>5.99</v>
      </c>
      <c r="C12" s="66">
        <v>5.99</v>
      </c>
    </row>
    <row r="13" s="30" customFormat="1" ht="32" customHeight="1" spans="1:3">
      <c r="A13" s="61" t="s">
        <v>3214</v>
      </c>
      <c r="B13" s="66"/>
      <c r="C13" s="66"/>
    </row>
    <row r="14" s="30" customFormat="1" ht="32" customHeight="1" spans="1:3">
      <c r="A14" s="61" t="s">
        <v>3215</v>
      </c>
      <c r="B14" s="66"/>
      <c r="C14" s="66"/>
    </row>
    <row r="15" s="32" customFormat="1" ht="91" customHeight="1" spans="1:7">
      <c r="A15" s="42" t="s">
        <v>3220</v>
      </c>
      <c r="B15" s="42"/>
      <c r="C15" s="42"/>
      <c r="D15" s="58"/>
      <c r="E15" s="58"/>
      <c r="F15" s="58"/>
      <c r="G15" s="58"/>
    </row>
    <row r="16" s="30" customFormat="1" spans="1:3">
      <c r="A16" s="64"/>
      <c r="B16" s="64"/>
      <c r="C16" s="6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D8" sqref="D8"/>
    </sheetView>
  </sheetViews>
  <sheetFormatPr defaultColWidth="10" defaultRowHeight="13.5" outlineLevelCol="2"/>
  <cols>
    <col min="1" max="1" width="60.5" style="30" customWidth="1"/>
    <col min="2" max="3" width="25.6333333333333" style="30" customWidth="1"/>
    <col min="4" max="4" width="9.76666666666667" style="30" customWidth="1"/>
    <col min="5" max="16384" width="10" style="30"/>
  </cols>
  <sheetData>
    <row r="1" s="30" customFormat="1" ht="24" customHeight="1"/>
    <row r="2" s="30" customFormat="1" ht="14.3" customHeight="1" spans="1:1">
      <c r="A2" s="59"/>
    </row>
    <row r="3" s="30" customFormat="1" ht="28.6" customHeight="1" spans="1:3">
      <c r="A3" s="53" t="s">
        <v>3221</v>
      </c>
      <c r="B3" s="53"/>
      <c r="C3" s="53"/>
    </row>
    <row r="4" s="30" customFormat="1" ht="25" customHeight="1" spans="1:3">
      <c r="A4" s="64"/>
      <c r="B4" s="64"/>
      <c r="C4" s="65" t="s">
        <v>3188</v>
      </c>
    </row>
    <row r="5" s="30" customFormat="1" ht="32" customHeight="1" spans="1:3">
      <c r="A5" s="37" t="s">
        <v>3205</v>
      </c>
      <c r="B5" s="37" t="s">
        <v>3146</v>
      </c>
      <c r="C5" s="37" t="s">
        <v>3206</v>
      </c>
    </row>
    <row r="6" s="30" customFormat="1" ht="32" customHeight="1" spans="1:3">
      <c r="A6" s="61" t="s">
        <v>3222</v>
      </c>
      <c r="B6" s="62">
        <v>12.84</v>
      </c>
      <c r="C6" s="62">
        <v>12.84</v>
      </c>
    </row>
    <row r="7" s="30" customFormat="1" ht="32" customHeight="1" spans="1:3">
      <c r="A7" s="61" t="s">
        <v>3223</v>
      </c>
      <c r="B7" s="62">
        <v>18.93</v>
      </c>
      <c r="C7" s="62">
        <v>18.93</v>
      </c>
    </row>
    <row r="8" s="30" customFormat="1" ht="32" customHeight="1" spans="1:3">
      <c r="A8" s="61" t="s">
        <v>3224</v>
      </c>
      <c r="B8" s="62">
        <v>6.42</v>
      </c>
      <c r="C8" s="62">
        <v>6.42</v>
      </c>
    </row>
    <row r="9" s="30" customFormat="1" ht="32" customHeight="1" spans="1:3">
      <c r="A9" s="61" t="s">
        <v>3225</v>
      </c>
      <c r="B9" s="62">
        <v>0.33</v>
      </c>
      <c r="C9" s="62">
        <v>0.33</v>
      </c>
    </row>
    <row r="10" s="30" customFormat="1" ht="32" customHeight="1" spans="1:3">
      <c r="A10" s="61" t="s">
        <v>3226</v>
      </c>
      <c r="B10" s="62">
        <v>18.93</v>
      </c>
      <c r="C10" s="62">
        <v>18.93</v>
      </c>
    </row>
    <row r="11" s="30" customFormat="1" ht="32" customHeight="1" spans="1:3">
      <c r="A11" s="61" t="s">
        <v>3227</v>
      </c>
      <c r="B11" s="62"/>
      <c r="C11" s="62"/>
    </row>
    <row r="12" s="30" customFormat="1" ht="32" customHeight="1" spans="1:3">
      <c r="A12" s="61" t="s">
        <v>3228</v>
      </c>
      <c r="B12" s="62">
        <v>19</v>
      </c>
      <c r="C12" s="62">
        <v>19</v>
      </c>
    </row>
    <row r="13" s="32" customFormat="1" ht="85" customHeight="1" spans="1:3">
      <c r="A13" s="42" t="s">
        <v>3229</v>
      </c>
      <c r="B13" s="42"/>
      <c r="C13" s="42"/>
    </row>
    <row r="14" s="30"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D13" sqref="D13"/>
    </sheetView>
  </sheetViews>
  <sheetFormatPr defaultColWidth="10" defaultRowHeight="13.5" outlineLevelCol="2"/>
  <cols>
    <col min="1" max="1" width="59.3833333333333" style="30" customWidth="1"/>
    <col min="2" max="3" width="25.6333333333333" style="30" customWidth="1"/>
    <col min="4" max="4" width="9.76666666666667" style="30" customWidth="1"/>
    <col min="5" max="16384" width="10" style="30"/>
  </cols>
  <sheetData>
    <row r="1" s="30" customFormat="1" ht="24" customHeight="1"/>
    <row r="2" s="30" customFormat="1" ht="14.3" customHeight="1" spans="1:1">
      <c r="A2" s="59"/>
    </row>
    <row r="3" s="30" customFormat="1" ht="28.6" customHeight="1" spans="1:3">
      <c r="A3" s="53" t="s">
        <v>3230</v>
      </c>
      <c r="B3" s="53"/>
      <c r="C3" s="53"/>
    </row>
    <row r="4" s="31" customFormat="1" ht="25" customHeight="1" spans="1:3">
      <c r="A4" s="60"/>
      <c r="B4" s="60"/>
      <c r="C4" s="45" t="s">
        <v>3188</v>
      </c>
    </row>
    <row r="5" s="31" customFormat="1" ht="32" customHeight="1" spans="1:3">
      <c r="A5" s="37" t="s">
        <v>3205</v>
      </c>
      <c r="B5" s="37" t="s">
        <v>3146</v>
      </c>
      <c r="C5" s="37" t="s">
        <v>3206</v>
      </c>
    </row>
    <row r="6" s="31" customFormat="1" ht="32" customHeight="1" spans="1:3">
      <c r="A6" s="61" t="s">
        <v>3222</v>
      </c>
      <c r="B6" s="62">
        <v>12.84</v>
      </c>
      <c r="C6" s="62">
        <v>12.84</v>
      </c>
    </row>
    <row r="7" s="31" customFormat="1" ht="32" customHeight="1" spans="1:3">
      <c r="A7" s="61" t="s">
        <v>3223</v>
      </c>
      <c r="B7" s="62">
        <v>18.93</v>
      </c>
      <c r="C7" s="62">
        <v>18.93</v>
      </c>
    </row>
    <row r="8" s="31" customFormat="1" ht="32" customHeight="1" spans="1:3">
      <c r="A8" s="61" t="s">
        <v>3224</v>
      </c>
      <c r="B8" s="62">
        <v>6.42</v>
      </c>
      <c r="C8" s="62">
        <v>6.42</v>
      </c>
    </row>
    <row r="9" s="31" customFormat="1" ht="32" customHeight="1" spans="1:3">
      <c r="A9" s="61" t="s">
        <v>3225</v>
      </c>
      <c r="B9" s="62">
        <v>0.33</v>
      </c>
      <c r="C9" s="62">
        <v>0.33</v>
      </c>
    </row>
    <row r="10" s="31" customFormat="1" ht="32" customHeight="1" spans="1:3">
      <c r="A10" s="61" t="s">
        <v>3226</v>
      </c>
      <c r="B10" s="62">
        <v>18.93</v>
      </c>
      <c r="C10" s="62">
        <v>18.93</v>
      </c>
    </row>
    <row r="11" s="31" customFormat="1" ht="32" customHeight="1" spans="1:3">
      <c r="A11" s="61" t="s">
        <v>3231</v>
      </c>
      <c r="B11" s="62"/>
      <c r="C11" s="62"/>
    </row>
    <row r="12" s="31" customFormat="1" ht="32" customHeight="1" spans="1:3">
      <c r="A12" s="61" t="s">
        <v>3232</v>
      </c>
      <c r="B12" s="62">
        <v>19</v>
      </c>
      <c r="C12" s="62">
        <v>19</v>
      </c>
    </row>
    <row r="13" s="32" customFormat="1" ht="90" customHeight="1" spans="1:3">
      <c r="A13" s="42" t="s">
        <v>3233</v>
      </c>
      <c r="B13" s="42"/>
      <c r="C13" s="42"/>
    </row>
    <row r="14" s="30" customFormat="1" ht="31" customHeight="1" spans="1:3">
      <c r="A14" s="63"/>
      <c r="B14" s="63"/>
      <c r="C14" s="6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G17" sqref="G17"/>
    </sheetView>
  </sheetViews>
  <sheetFormatPr defaultColWidth="10" defaultRowHeight="13.5" outlineLevelCol="3"/>
  <cols>
    <col min="1" max="1" width="36" style="30" customWidth="1"/>
    <col min="2" max="4" width="15.6333333333333" style="30" customWidth="1"/>
    <col min="5" max="5" width="9.76666666666667" style="30" customWidth="1"/>
    <col min="6" max="16384" width="10" style="30"/>
  </cols>
  <sheetData>
    <row r="1" s="30" customFormat="1" ht="22" customHeight="1"/>
    <row r="2" s="30" customFormat="1" ht="14.3" customHeight="1" spans="1:1">
      <c r="A2" s="52"/>
    </row>
    <row r="3" s="30" customFormat="1" ht="63" customHeight="1" spans="1:4">
      <c r="A3" s="53" t="s">
        <v>3234</v>
      </c>
      <c r="B3" s="53"/>
      <c r="C3" s="53"/>
      <c r="D3" s="53"/>
    </row>
    <row r="4" s="31" customFormat="1" ht="30" customHeight="1" spans="4:4">
      <c r="D4" s="45" t="s">
        <v>3188</v>
      </c>
    </row>
    <row r="5" s="31" customFormat="1" ht="25" customHeight="1" spans="1:4">
      <c r="A5" s="37" t="s">
        <v>3205</v>
      </c>
      <c r="B5" s="37" t="s">
        <v>3235</v>
      </c>
      <c r="C5" s="37" t="s">
        <v>3236</v>
      </c>
      <c r="D5" s="37" t="s">
        <v>3237</v>
      </c>
    </row>
    <row r="6" s="31" customFormat="1" ht="25" customHeight="1" spans="1:4">
      <c r="A6" s="54" t="s">
        <v>3238</v>
      </c>
      <c r="B6" s="39" t="s">
        <v>3239</v>
      </c>
      <c r="C6" s="55">
        <f>SUM(C7:C10)</f>
        <v>12.45</v>
      </c>
      <c r="D6" s="55">
        <f>SUM(D7:D10)</f>
        <v>12.45</v>
      </c>
    </row>
    <row r="7" s="31" customFormat="1" ht="25" customHeight="1" spans="1:4">
      <c r="A7" s="56" t="s">
        <v>3240</v>
      </c>
      <c r="B7" s="39" t="s">
        <v>3196</v>
      </c>
      <c r="C7" s="55">
        <v>0.92</v>
      </c>
      <c r="D7" s="55">
        <v>0.92</v>
      </c>
    </row>
    <row r="8" s="31" customFormat="1" ht="25" customHeight="1" spans="1:4">
      <c r="A8" s="56" t="s">
        <v>3241</v>
      </c>
      <c r="B8" s="39" t="s">
        <v>3197</v>
      </c>
      <c r="C8" s="55">
        <v>0.84</v>
      </c>
      <c r="D8" s="55">
        <v>0.84</v>
      </c>
    </row>
    <row r="9" s="31" customFormat="1" ht="25" customHeight="1" spans="1:4">
      <c r="A9" s="56" t="s">
        <v>3242</v>
      </c>
      <c r="B9" s="39" t="s">
        <v>3243</v>
      </c>
      <c r="C9" s="55">
        <v>6.42</v>
      </c>
      <c r="D9" s="55">
        <v>6.42</v>
      </c>
    </row>
    <row r="10" s="31" customFormat="1" ht="25" customHeight="1" spans="1:4">
      <c r="A10" s="56" t="s">
        <v>3241</v>
      </c>
      <c r="B10" s="39" t="s">
        <v>3199</v>
      </c>
      <c r="C10" s="55">
        <v>4.27</v>
      </c>
      <c r="D10" s="55">
        <v>4.27</v>
      </c>
    </row>
    <row r="11" s="31" customFormat="1" ht="25" customHeight="1" spans="1:4">
      <c r="A11" s="54" t="s">
        <v>3244</v>
      </c>
      <c r="B11" s="39" t="s">
        <v>3245</v>
      </c>
      <c r="C11" s="55">
        <f>C12+C13</f>
        <v>0.62</v>
      </c>
      <c r="D11" s="55">
        <f>D12+D13</f>
        <v>0.62</v>
      </c>
    </row>
    <row r="12" s="31" customFormat="1" ht="25" customHeight="1" spans="1:4">
      <c r="A12" s="56" t="s">
        <v>3240</v>
      </c>
      <c r="B12" s="39" t="s">
        <v>3246</v>
      </c>
      <c r="C12" s="55">
        <v>0.29</v>
      </c>
      <c r="D12" s="55">
        <v>0.29</v>
      </c>
    </row>
    <row r="13" s="31" customFormat="1" ht="25" customHeight="1" spans="1:4">
      <c r="A13" s="56" t="s">
        <v>3242</v>
      </c>
      <c r="B13" s="39" t="s">
        <v>3247</v>
      </c>
      <c r="C13" s="55">
        <v>0.33</v>
      </c>
      <c r="D13" s="55">
        <v>0.33</v>
      </c>
    </row>
    <row r="14" s="31" customFormat="1" ht="25" customHeight="1" spans="1:4">
      <c r="A14" s="54" t="s">
        <v>3248</v>
      </c>
      <c r="B14" s="39" t="s">
        <v>3249</v>
      </c>
      <c r="C14" s="55">
        <f>C15+C16</f>
        <v>0.6</v>
      </c>
      <c r="D14" s="55">
        <f>D15+D16</f>
        <v>0.6</v>
      </c>
    </row>
    <row r="15" s="31" customFormat="1" ht="25" customHeight="1" spans="1:4">
      <c r="A15" s="56" t="s">
        <v>3240</v>
      </c>
      <c r="B15" s="39" t="s">
        <v>3250</v>
      </c>
      <c r="C15" s="55">
        <v>0.17</v>
      </c>
      <c r="D15" s="55">
        <v>0.17</v>
      </c>
    </row>
    <row r="16" s="31" customFormat="1" ht="25" customHeight="1" spans="1:4">
      <c r="A16" s="56" t="s">
        <v>3242</v>
      </c>
      <c r="B16" s="39" t="s">
        <v>3251</v>
      </c>
      <c r="C16" s="55">
        <v>0.43</v>
      </c>
      <c r="D16" s="55">
        <v>0.43</v>
      </c>
    </row>
    <row r="17" s="31" customFormat="1" ht="25" customHeight="1" spans="1:4">
      <c r="A17" s="54" t="s">
        <v>3252</v>
      </c>
      <c r="B17" s="39" t="s">
        <v>3253</v>
      </c>
      <c r="C17" s="55">
        <f>C18+C19</f>
        <v>0.56</v>
      </c>
      <c r="D17" s="55">
        <f>D18+D19</f>
        <v>0.56</v>
      </c>
    </row>
    <row r="18" s="31" customFormat="1" ht="25" customHeight="1" spans="1:4">
      <c r="A18" s="56" t="s">
        <v>3240</v>
      </c>
      <c r="B18" s="39" t="s">
        <v>3254</v>
      </c>
      <c r="C18" s="55">
        <v>0.28</v>
      </c>
      <c r="D18" s="55">
        <v>0.28</v>
      </c>
    </row>
    <row r="19" s="31" customFormat="1" ht="25" customHeight="1" spans="1:4">
      <c r="A19" s="56" t="s">
        <v>3255</v>
      </c>
      <c r="B19" s="39"/>
      <c r="C19" s="55">
        <v>0.28</v>
      </c>
      <c r="D19" s="55">
        <v>0.28</v>
      </c>
    </row>
    <row r="20" s="31" customFormat="1" ht="25" customHeight="1" spans="1:4">
      <c r="A20" s="56" t="s">
        <v>3256</v>
      </c>
      <c r="B20" s="39" t="s">
        <v>3257</v>
      </c>
      <c r="C20" s="55"/>
      <c r="D20" s="55"/>
    </row>
    <row r="21" s="31" customFormat="1" ht="25" customHeight="1" spans="1:4">
      <c r="A21" s="56" t="s">
        <v>3242</v>
      </c>
      <c r="B21" s="39" t="s">
        <v>3258</v>
      </c>
      <c r="C21" s="55">
        <v>0.18</v>
      </c>
      <c r="D21" s="55">
        <v>0.18</v>
      </c>
    </row>
    <row r="22" s="31" customFormat="1" ht="25" customHeight="1" spans="1:4">
      <c r="A22" s="56" t="s">
        <v>3255</v>
      </c>
      <c r="B22" s="39"/>
      <c r="C22" s="57">
        <v>0.175</v>
      </c>
      <c r="D22" s="57">
        <v>0.175</v>
      </c>
    </row>
    <row r="23" s="31" customFormat="1" ht="25" customHeight="1" spans="1:4">
      <c r="A23" s="56" t="s">
        <v>3259</v>
      </c>
      <c r="B23" s="39" t="s">
        <v>3260</v>
      </c>
      <c r="C23" s="55">
        <v>0.05</v>
      </c>
      <c r="D23" s="55">
        <v>0.05</v>
      </c>
    </row>
    <row r="24" s="31" customFormat="1" ht="25" customHeight="1" spans="1:4">
      <c r="A24" s="54" t="s">
        <v>3261</v>
      </c>
      <c r="B24" s="39" t="s">
        <v>3262</v>
      </c>
      <c r="C24" s="55">
        <f>C25+C26</f>
        <v>0.73</v>
      </c>
      <c r="D24" s="55">
        <f>D25+D26</f>
        <v>0.73</v>
      </c>
    </row>
    <row r="25" s="31" customFormat="1" ht="25" customHeight="1" spans="1:4">
      <c r="A25" s="56" t="s">
        <v>3240</v>
      </c>
      <c r="B25" s="39" t="s">
        <v>3263</v>
      </c>
      <c r="C25" s="55">
        <v>0.18</v>
      </c>
      <c r="D25" s="55">
        <v>0.18</v>
      </c>
    </row>
    <row r="26" s="31" customFormat="1" ht="25" customHeight="1" spans="1:4">
      <c r="A26" s="56" t="s">
        <v>3242</v>
      </c>
      <c r="B26" s="39" t="s">
        <v>3264</v>
      </c>
      <c r="C26" s="55">
        <v>0.55</v>
      </c>
      <c r="D26" s="55">
        <v>0.55</v>
      </c>
    </row>
    <row r="27" s="32" customFormat="1" ht="70" customHeight="1" spans="1:4">
      <c r="A27" s="58" t="s">
        <v>3265</v>
      </c>
      <c r="B27" s="58"/>
      <c r="C27" s="58"/>
      <c r="D27" s="58"/>
    </row>
    <row r="28" s="30" customFormat="1" ht="25" customHeight="1" spans="1:4">
      <c r="A28" s="59"/>
      <c r="B28" s="59"/>
      <c r="C28" s="59"/>
      <c r="D28" s="5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17" sqref="E17"/>
    </sheetView>
  </sheetViews>
  <sheetFormatPr defaultColWidth="8.88333333333333" defaultRowHeight="13.5" outlineLevelCol="5"/>
  <cols>
    <col min="1" max="1" width="8.88333333333333" style="30"/>
    <col min="2" max="2" width="49.3833333333333" style="30" customWidth="1"/>
    <col min="3" max="6" width="20.6333333333333" style="30" customWidth="1"/>
    <col min="7" max="16384" width="8.88333333333333" style="30"/>
  </cols>
  <sheetData>
    <row r="1" s="30" customFormat="1" spans="1:1">
      <c r="A1" s="43"/>
    </row>
    <row r="2" s="30" customFormat="1" ht="45" customHeight="1" spans="1:6">
      <c r="A2" s="33" t="s">
        <v>3266</v>
      </c>
      <c r="B2" s="33"/>
      <c r="C2" s="33"/>
      <c r="D2" s="33"/>
      <c r="E2" s="33"/>
      <c r="F2" s="33"/>
    </row>
    <row r="3" s="31" customFormat="1" ht="18" customHeight="1" spans="2:6">
      <c r="B3" s="44" t="s">
        <v>3188</v>
      </c>
      <c r="C3" s="45"/>
      <c r="D3" s="45"/>
      <c r="E3" s="45"/>
      <c r="F3" s="45"/>
    </row>
    <row r="4" s="31" customFormat="1" ht="30" customHeight="1" spans="1:6">
      <c r="A4" s="36" t="s">
        <v>4</v>
      </c>
      <c r="B4" s="36"/>
      <c r="C4" s="37" t="s">
        <v>3194</v>
      </c>
      <c r="D4" s="37" t="s">
        <v>3236</v>
      </c>
      <c r="E4" s="37" t="s">
        <v>3237</v>
      </c>
      <c r="F4" s="37" t="s">
        <v>3267</v>
      </c>
    </row>
    <row r="5" s="31" customFormat="1" ht="30" customHeight="1" spans="1:6">
      <c r="A5" s="46" t="s">
        <v>3268</v>
      </c>
      <c r="B5" s="46"/>
      <c r="C5" s="39" t="s">
        <v>3195</v>
      </c>
      <c r="D5" s="47">
        <v>24.99</v>
      </c>
      <c r="E5" s="47">
        <v>24.99</v>
      </c>
      <c r="F5" s="47">
        <v>24.99</v>
      </c>
    </row>
    <row r="6" s="31" customFormat="1" ht="30" customHeight="1" spans="1:6">
      <c r="A6" s="48" t="s">
        <v>3269</v>
      </c>
      <c r="B6" s="48"/>
      <c r="C6" s="39" t="s">
        <v>3196</v>
      </c>
      <c r="D6" s="47">
        <v>5.99</v>
      </c>
      <c r="E6" s="47">
        <v>5.99</v>
      </c>
      <c r="F6" s="47">
        <v>5.99</v>
      </c>
    </row>
    <row r="7" s="31" customFormat="1" ht="30" customHeight="1" spans="1:6">
      <c r="A7" s="48" t="s">
        <v>3270</v>
      </c>
      <c r="B7" s="48"/>
      <c r="C7" s="39" t="s">
        <v>3197</v>
      </c>
      <c r="D7" s="47">
        <v>19</v>
      </c>
      <c r="E7" s="47">
        <v>19</v>
      </c>
      <c r="F7" s="47">
        <v>19</v>
      </c>
    </row>
    <row r="8" s="31" customFormat="1" ht="30" customHeight="1" spans="1:6">
      <c r="A8" s="49" t="s">
        <v>3271</v>
      </c>
      <c r="B8" s="49"/>
      <c r="C8" s="39" t="s">
        <v>3198</v>
      </c>
      <c r="D8" s="47"/>
      <c r="E8" s="47"/>
      <c r="F8" s="47"/>
    </row>
    <row r="9" s="31" customFormat="1" ht="30" customHeight="1" spans="1:6">
      <c r="A9" s="48" t="s">
        <v>3269</v>
      </c>
      <c r="B9" s="48"/>
      <c r="C9" s="39" t="s">
        <v>3199</v>
      </c>
      <c r="D9" s="47"/>
      <c r="E9" s="47"/>
      <c r="F9" s="47"/>
    </row>
    <row r="10" s="31" customFormat="1" ht="30" customHeight="1" spans="1:6">
      <c r="A10" s="48" t="s">
        <v>3270</v>
      </c>
      <c r="B10" s="48"/>
      <c r="C10" s="39" t="s">
        <v>3200</v>
      </c>
      <c r="D10" s="47"/>
      <c r="E10" s="47"/>
      <c r="F10" s="47"/>
    </row>
    <row r="11" s="32" customFormat="1" ht="41" customHeight="1" spans="1:6">
      <c r="A11" s="42" t="s">
        <v>3272</v>
      </c>
      <c r="B11" s="42"/>
      <c r="C11" s="42"/>
      <c r="D11" s="42"/>
      <c r="E11" s="42"/>
      <c r="F11" s="42"/>
    </row>
    <row r="14" s="30" customFormat="1" ht="19.5" spans="1:1">
      <c r="A14" s="50"/>
    </row>
    <row r="15" s="30" customFormat="1" ht="19" customHeight="1" spans="1:1">
      <c r="A15" s="51"/>
    </row>
    <row r="16" s="30" customFormat="1" ht="29" customHeight="1"/>
    <row r="17" s="30" customFormat="1" ht="29" customHeight="1"/>
    <row r="18" s="30" customFormat="1" ht="29" customHeight="1"/>
    <row r="19" s="30" customFormat="1" ht="29" customHeight="1"/>
    <row r="20" s="30" customFormat="1" ht="30" customHeight="1" spans="1:1">
      <c r="A20" s="51"/>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E5" sqref="E5:E7"/>
    </sheetView>
  </sheetViews>
  <sheetFormatPr defaultColWidth="8.88333333333333" defaultRowHeight="13.5" outlineLevelCol="5"/>
  <cols>
    <col min="1" max="1" width="8.88333333333333" style="30"/>
    <col min="2" max="6" width="24.2166666666667" style="30" customWidth="1"/>
    <col min="7" max="16384" width="8.88333333333333" style="30"/>
  </cols>
  <sheetData>
    <row r="1" s="30" customFormat="1" ht="24" customHeight="1"/>
    <row r="2" s="30" customFormat="1" ht="27" spans="1:6">
      <c r="A2" s="33" t="s">
        <v>3273</v>
      </c>
      <c r="B2" s="34"/>
      <c r="C2" s="34"/>
      <c r="D2" s="34"/>
      <c r="E2" s="34"/>
      <c r="F2" s="34"/>
    </row>
    <row r="3" s="30" customFormat="1" ht="23" customHeight="1" spans="1:6">
      <c r="A3" s="35" t="s">
        <v>3188</v>
      </c>
      <c r="B3" s="35"/>
      <c r="C3" s="35"/>
      <c r="D3" s="35"/>
      <c r="E3" s="35"/>
      <c r="F3" s="35"/>
    </row>
    <row r="4" s="31" customFormat="1" ht="30" customHeight="1" spans="1:6">
      <c r="A4" s="36" t="s">
        <v>3274</v>
      </c>
      <c r="B4" s="37" t="s">
        <v>3150</v>
      </c>
      <c r="C4" s="37" t="s">
        <v>3275</v>
      </c>
      <c r="D4" s="37" t="s">
        <v>3276</v>
      </c>
      <c r="E4" s="37" t="s">
        <v>3277</v>
      </c>
      <c r="F4" s="37" t="s">
        <v>3278</v>
      </c>
    </row>
    <row r="5" s="31" customFormat="1" ht="45" customHeight="1" spans="1:6">
      <c r="A5" s="38"/>
      <c r="B5" s="39"/>
      <c r="C5" s="40"/>
      <c r="D5" s="41"/>
      <c r="E5" s="41"/>
      <c r="F5" s="41"/>
    </row>
    <row r="6" s="31" customFormat="1" ht="45" customHeight="1" spans="1:6">
      <c r="A6" s="38"/>
      <c r="B6" s="39"/>
      <c r="C6" s="40"/>
      <c r="D6" s="41"/>
      <c r="E6" s="41"/>
      <c r="F6" s="41"/>
    </row>
    <row r="7" s="31" customFormat="1" ht="45" customHeight="1" spans="1:6">
      <c r="A7" s="38"/>
      <c r="B7" s="39"/>
      <c r="C7" s="40"/>
      <c r="D7" s="41"/>
      <c r="E7" s="41"/>
      <c r="F7" s="41"/>
    </row>
    <row r="8" s="32" customFormat="1" ht="33" customHeight="1" spans="1:6">
      <c r="A8" s="42" t="s">
        <v>3279</v>
      </c>
      <c r="B8" s="42"/>
      <c r="C8" s="42"/>
      <c r="D8" s="42"/>
      <c r="E8" s="42"/>
      <c r="F8" s="42"/>
    </row>
    <row r="9" spans="1:1">
      <c r="A9" s="30" t="s">
        <v>3280</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86"/>
  <sheetViews>
    <sheetView topLeftCell="A17" workbookViewId="0">
      <selection activeCell="J88" sqref="J88"/>
    </sheetView>
  </sheetViews>
  <sheetFormatPr defaultColWidth="8" defaultRowHeight="12"/>
  <cols>
    <col min="1" max="1" width="49.875" style="9" customWidth="1"/>
    <col min="2" max="2" width="100.875" style="9" customWidth="1"/>
    <col min="3" max="5" width="20.6333333333333" style="9" customWidth="1"/>
    <col min="6" max="6" width="14.3333333333333" style="9" customWidth="1"/>
    <col min="7" max="7" width="20.6333333333333" style="9" customWidth="1"/>
    <col min="8" max="9" width="13.3333333333333" style="9" customWidth="1"/>
    <col min="10" max="10" width="45.375" style="9" customWidth="1"/>
    <col min="11" max="16384" width="8" style="9"/>
  </cols>
  <sheetData>
    <row r="2" s="9" customFormat="1" ht="39" customHeight="1" spans="1:10">
      <c r="A2" s="12" t="s">
        <v>3281</v>
      </c>
      <c r="B2" s="12"/>
      <c r="C2" s="12"/>
      <c r="D2" s="12"/>
      <c r="E2" s="12"/>
      <c r="F2" s="12"/>
      <c r="G2" s="12"/>
      <c r="H2" s="12"/>
      <c r="I2" s="12"/>
      <c r="J2" s="12"/>
    </row>
    <row r="3" s="9" customFormat="1" ht="23" customHeight="1" spans="1:1">
      <c r="A3" s="13"/>
    </row>
    <row r="4" s="10" customFormat="1" ht="44.25" customHeight="1" spans="1:10">
      <c r="A4" s="14" t="s">
        <v>3282</v>
      </c>
      <c r="B4" s="14" t="s">
        <v>3283</v>
      </c>
      <c r="C4" s="14" t="s">
        <v>3284</v>
      </c>
      <c r="D4" s="14" t="s">
        <v>3285</v>
      </c>
      <c r="E4" s="14" t="s">
        <v>3286</v>
      </c>
      <c r="F4" s="14" t="s">
        <v>3287</v>
      </c>
      <c r="G4" s="14" t="s">
        <v>3288</v>
      </c>
      <c r="H4" s="14" t="s">
        <v>3289</v>
      </c>
      <c r="I4" s="14" t="s">
        <v>3290</v>
      </c>
      <c r="J4" s="14" t="s">
        <v>3291</v>
      </c>
    </row>
    <row r="5" s="9" customFormat="1" ht="42" customHeight="1" spans="1:10">
      <c r="A5" s="15">
        <v>1</v>
      </c>
      <c r="B5" s="15">
        <v>2</v>
      </c>
      <c r="C5" s="15">
        <v>3</v>
      </c>
      <c r="D5" s="15">
        <v>4</v>
      </c>
      <c r="E5" s="15">
        <v>5</v>
      </c>
      <c r="F5" s="15">
        <v>6</v>
      </c>
      <c r="G5" s="15">
        <v>7</v>
      </c>
      <c r="H5" s="15">
        <v>8</v>
      </c>
      <c r="I5" s="15">
        <v>9</v>
      </c>
      <c r="J5" s="15">
        <v>10</v>
      </c>
    </row>
    <row r="6" s="9" customFormat="1" ht="78" customHeight="1" spans="1:10">
      <c r="A6" s="16" t="s">
        <v>3292</v>
      </c>
      <c r="B6" s="17" t="s">
        <v>3293</v>
      </c>
      <c r="C6" s="18" t="s">
        <v>3294</v>
      </c>
      <c r="D6" s="19" t="s">
        <v>3295</v>
      </c>
      <c r="E6" s="19" t="s">
        <v>3296</v>
      </c>
      <c r="F6" s="19" t="s">
        <v>3297</v>
      </c>
      <c r="G6" s="19" t="s">
        <v>3298</v>
      </c>
      <c r="H6" s="19" t="s">
        <v>3299</v>
      </c>
      <c r="I6" s="19" t="s">
        <v>3300</v>
      </c>
      <c r="J6" s="27" t="s">
        <v>3301</v>
      </c>
    </row>
    <row r="7" s="9" customFormat="1" ht="35" customHeight="1" spans="1:10">
      <c r="A7" s="20"/>
      <c r="B7" s="21"/>
      <c r="C7" s="18" t="s">
        <v>3294</v>
      </c>
      <c r="D7" s="19" t="s">
        <v>3295</v>
      </c>
      <c r="E7" s="19" t="s">
        <v>3302</v>
      </c>
      <c r="F7" s="19" t="s">
        <v>3297</v>
      </c>
      <c r="G7" s="19" t="s">
        <v>3298</v>
      </c>
      <c r="H7" s="19" t="s">
        <v>3299</v>
      </c>
      <c r="I7" s="19" t="s">
        <v>3300</v>
      </c>
      <c r="J7" s="27" t="s">
        <v>3303</v>
      </c>
    </row>
    <row r="8" s="9" customFormat="1" ht="54" customHeight="1" spans="1:10">
      <c r="A8" s="20"/>
      <c r="B8" s="21"/>
      <c r="C8" s="18" t="s">
        <v>3294</v>
      </c>
      <c r="D8" s="19" t="s">
        <v>3295</v>
      </c>
      <c r="E8" s="19" t="s">
        <v>3304</v>
      </c>
      <c r="F8" s="19" t="s">
        <v>3305</v>
      </c>
      <c r="G8" s="19" t="s">
        <v>3306</v>
      </c>
      <c r="H8" s="19" t="s">
        <v>3299</v>
      </c>
      <c r="I8" s="19" t="s">
        <v>3300</v>
      </c>
      <c r="J8" s="27" t="s">
        <v>3307</v>
      </c>
    </row>
    <row r="9" s="11" customFormat="1" ht="35" customHeight="1" spans="1:10">
      <c r="A9" s="20"/>
      <c r="B9" s="21"/>
      <c r="C9" s="18" t="s">
        <v>3294</v>
      </c>
      <c r="D9" s="19" t="s">
        <v>3295</v>
      </c>
      <c r="E9" s="19" t="s">
        <v>3308</v>
      </c>
      <c r="F9" s="19" t="s">
        <v>3305</v>
      </c>
      <c r="G9" s="19" t="s">
        <v>3309</v>
      </c>
      <c r="H9" s="19" t="s">
        <v>3299</v>
      </c>
      <c r="I9" s="19" t="s">
        <v>3300</v>
      </c>
      <c r="J9" s="27" t="s">
        <v>3310</v>
      </c>
    </row>
    <row r="10" s="9" customFormat="1" ht="58" customHeight="1" spans="1:10">
      <c r="A10" s="20"/>
      <c r="B10" s="21"/>
      <c r="C10" s="18" t="s">
        <v>3294</v>
      </c>
      <c r="D10" s="19" t="s">
        <v>3295</v>
      </c>
      <c r="E10" s="19" t="s">
        <v>3311</v>
      </c>
      <c r="F10" s="19" t="s">
        <v>3297</v>
      </c>
      <c r="G10" s="19" t="s">
        <v>3298</v>
      </c>
      <c r="H10" s="19" t="s">
        <v>3299</v>
      </c>
      <c r="I10" s="19" t="s">
        <v>3300</v>
      </c>
      <c r="J10" s="27" t="s">
        <v>3312</v>
      </c>
    </row>
    <row r="11" s="9" customFormat="1" ht="60" customHeight="1" spans="1:10">
      <c r="A11" s="20"/>
      <c r="B11" s="21"/>
      <c r="C11" s="18" t="s">
        <v>3294</v>
      </c>
      <c r="D11" s="19" t="s">
        <v>3295</v>
      </c>
      <c r="E11" s="19" t="s">
        <v>3313</v>
      </c>
      <c r="F11" s="19" t="s">
        <v>3297</v>
      </c>
      <c r="G11" s="19" t="s">
        <v>3298</v>
      </c>
      <c r="H11" s="19" t="s">
        <v>3299</v>
      </c>
      <c r="I11" s="19" t="s">
        <v>3300</v>
      </c>
      <c r="J11" s="27" t="s">
        <v>3314</v>
      </c>
    </row>
    <row r="12" s="9" customFormat="1" ht="63" customHeight="1" spans="1:10">
      <c r="A12" s="20"/>
      <c r="B12" s="21"/>
      <c r="C12" s="18" t="s">
        <v>3294</v>
      </c>
      <c r="D12" s="19" t="s">
        <v>3295</v>
      </c>
      <c r="E12" s="19" t="s">
        <v>3315</v>
      </c>
      <c r="F12" s="19" t="s">
        <v>3297</v>
      </c>
      <c r="G12" s="19" t="s">
        <v>3298</v>
      </c>
      <c r="H12" s="19" t="s">
        <v>3299</v>
      </c>
      <c r="I12" s="19" t="s">
        <v>3300</v>
      </c>
      <c r="J12" s="27" t="s">
        <v>3316</v>
      </c>
    </row>
    <row r="13" ht="54" customHeight="1" spans="1:10">
      <c r="A13" s="20"/>
      <c r="B13" s="21"/>
      <c r="C13" s="18" t="s">
        <v>3294</v>
      </c>
      <c r="D13" s="19" t="s">
        <v>3317</v>
      </c>
      <c r="E13" s="19" t="s">
        <v>3318</v>
      </c>
      <c r="F13" s="19" t="s">
        <v>3305</v>
      </c>
      <c r="G13" s="19" t="s">
        <v>3309</v>
      </c>
      <c r="H13" s="19" t="s">
        <v>3299</v>
      </c>
      <c r="I13" s="19" t="s">
        <v>3300</v>
      </c>
      <c r="J13" s="27" t="s">
        <v>3319</v>
      </c>
    </row>
    <row r="14" ht="142.5" spans="1:10">
      <c r="A14" s="20"/>
      <c r="B14" s="21"/>
      <c r="C14" s="18" t="s">
        <v>3320</v>
      </c>
      <c r="D14" s="19" t="s">
        <v>3321</v>
      </c>
      <c r="E14" s="19" t="s">
        <v>3322</v>
      </c>
      <c r="F14" s="19" t="s">
        <v>3297</v>
      </c>
      <c r="G14" s="19" t="s">
        <v>3306</v>
      </c>
      <c r="H14" s="19" t="s">
        <v>3299</v>
      </c>
      <c r="I14" s="19" t="s">
        <v>3300</v>
      </c>
      <c r="J14" s="27" t="s">
        <v>3323</v>
      </c>
    </row>
    <row r="15" ht="37" customHeight="1" spans="1:10">
      <c r="A15" s="20"/>
      <c r="B15" s="21"/>
      <c r="C15" s="18" t="s">
        <v>3320</v>
      </c>
      <c r="D15" s="19" t="s">
        <v>3321</v>
      </c>
      <c r="E15" s="19" t="s">
        <v>3324</v>
      </c>
      <c r="F15" s="19" t="s">
        <v>3297</v>
      </c>
      <c r="G15" s="19" t="s">
        <v>3298</v>
      </c>
      <c r="H15" s="19" t="s">
        <v>3299</v>
      </c>
      <c r="I15" s="19" t="s">
        <v>3300</v>
      </c>
      <c r="J15" s="27" t="s">
        <v>3325</v>
      </c>
    </row>
    <row r="16" ht="38" customHeight="1" spans="1:10">
      <c r="A16" s="22"/>
      <c r="B16" s="21"/>
      <c r="C16" s="18" t="s">
        <v>3326</v>
      </c>
      <c r="D16" s="19" t="s">
        <v>3327</v>
      </c>
      <c r="E16" s="19" t="s">
        <v>3328</v>
      </c>
      <c r="F16" s="19" t="s">
        <v>3305</v>
      </c>
      <c r="G16" s="19" t="s">
        <v>3306</v>
      </c>
      <c r="H16" s="19" t="s">
        <v>3299</v>
      </c>
      <c r="I16" s="19" t="s">
        <v>3300</v>
      </c>
      <c r="J16" s="27" t="s">
        <v>3329</v>
      </c>
    </row>
    <row r="17" ht="36" customHeight="1" spans="1:10">
      <c r="A17" s="16" t="s">
        <v>3330</v>
      </c>
      <c r="B17" s="17" t="s">
        <v>3331</v>
      </c>
      <c r="C17" s="18" t="s">
        <v>3294</v>
      </c>
      <c r="D17" s="19" t="s">
        <v>3295</v>
      </c>
      <c r="E17" s="19" t="s">
        <v>3332</v>
      </c>
      <c r="F17" s="19" t="s">
        <v>3305</v>
      </c>
      <c r="G17" s="19" t="s">
        <v>3333</v>
      </c>
      <c r="H17" s="19" t="s">
        <v>3334</v>
      </c>
      <c r="I17" s="19" t="s">
        <v>3335</v>
      </c>
      <c r="J17" s="27" t="s">
        <v>3336</v>
      </c>
    </row>
    <row r="18" ht="36" customHeight="1" spans="1:10">
      <c r="A18" s="20"/>
      <c r="B18" s="17"/>
      <c r="C18" s="18" t="s">
        <v>3294</v>
      </c>
      <c r="D18" s="19" t="s">
        <v>3295</v>
      </c>
      <c r="E18" s="19" t="s">
        <v>3337</v>
      </c>
      <c r="F18" s="19" t="s">
        <v>3305</v>
      </c>
      <c r="G18" s="19" t="s">
        <v>3338</v>
      </c>
      <c r="H18" s="19" t="s">
        <v>3339</v>
      </c>
      <c r="I18" s="19" t="s">
        <v>3335</v>
      </c>
      <c r="J18" s="27" t="s">
        <v>3340</v>
      </c>
    </row>
    <row r="19" ht="36" customHeight="1" spans="1:10">
      <c r="A19" s="20"/>
      <c r="B19" s="17"/>
      <c r="C19" s="18" t="s">
        <v>3294</v>
      </c>
      <c r="D19" s="19" t="s">
        <v>3295</v>
      </c>
      <c r="E19" s="19" t="s">
        <v>3341</v>
      </c>
      <c r="F19" s="19" t="s">
        <v>3305</v>
      </c>
      <c r="G19" s="19" t="s">
        <v>3342</v>
      </c>
      <c r="H19" s="19" t="s">
        <v>3343</v>
      </c>
      <c r="I19" s="19" t="s">
        <v>3300</v>
      </c>
      <c r="J19" s="27" t="s">
        <v>3344</v>
      </c>
    </row>
    <row r="20" ht="36" customHeight="1" spans="1:10">
      <c r="A20" s="20"/>
      <c r="B20" s="17"/>
      <c r="C20" s="18" t="s">
        <v>3294</v>
      </c>
      <c r="D20" s="19" t="s">
        <v>3295</v>
      </c>
      <c r="E20" s="19" t="s">
        <v>3345</v>
      </c>
      <c r="F20" s="19" t="s">
        <v>3305</v>
      </c>
      <c r="G20" s="19" t="s">
        <v>3346</v>
      </c>
      <c r="H20" s="19" t="s">
        <v>3347</v>
      </c>
      <c r="I20" s="19" t="s">
        <v>3300</v>
      </c>
      <c r="J20" s="27" t="s">
        <v>3348</v>
      </c>
    </row>
    <row r="21" ht="36" customHeight="1" spans="1:10">
      <c r="A21" s="20"/>
      <c r="B21" s="17"/>
      <c r="C21" s="18" t="s">
        <v>3294</v>
      </c>
      <c r="D21" s="19" t="s">
        <v>3317</v>
      </c>
      <c r="E21" s="19" t="s">
        <v>3349</v>
      </c>
      <c r="F21" s="19" t="s">
        <v>3305</v>
      </c>
      <c r="G21" s="19" t="s">
        <v>3350</v>
      </c>
      <c r="H21" s="19" t="s">
        <v>3299</v>
      </c>
      <c r="I21" s="19" t="s">
        <v>3300</v>
      </c>
      <c r="J21" s="27" t="s">
        <v>3351</v>
      </c>
    </row>
    <row r="22" ht="36" customHeight="1" spans="1:10">
      <c r="A22" s="20"/>
      <c r="B22" s="17"/>
      <c r="C22" s="18" t="s">
        <v>3294</v>
      </c>
      <c r="D22" s="19" t="s">
        <v>3317</v>
      </c>
      <c r="E22" s="19" t="s">
        <v>3352</v>
      </c>
      <c r="F22" s="19" t="s">
        <v>3297</v>
      </c>
      <c r="G22" s="19" t="s">
        <v>3353</v>
      </c>
      <c r="H22" s="19" t="s">
        <v>3299</v>
      </c>
      <c r="I22" s="19" t="s">
        <v>3300</v>
      </c>
      <c r="J22" s="27" t="s">
        <v>3354</v>
      </c>
    </row>
    <row r="23" ht="36" customHeight="1" spans="1:10">
      <c r="A23" s="20"/>
      <c r="B23" s="17"/>
      <c r="C23" s="18" t="s">
        <v>3294</v>
      </c>
      <c r="D23" s="19" t="s">
        <v>3317</v>
      </c>
      <c r="E23" s="19" t="s">
        <v>3355</v>
      </c>
      <c r="F23" s="19" t="s">
        <v>3297</v>
      </c>
      <c r="G23" s="19" t="s">
        <v>3353</v>
      </c>
      <c r="H23" s="19" t="s">
        <v>3299</v>
      </c>
      <c r="I23" s="19" t="s">
        <v>3300</v>
      </c>
      <c r="J23" s="27" t="s">
        <v>3356</v>
      </c>
    </row>
    <row r="24" ht="36" customHeight="1" spans="1:10">
      <c r="A24" s="20"/>
      <c r="B24" s="17"/>
      <c r="C24" s="18" t="s">
        <v>3294</v>
      </c>
      <c r="D24" s="19" t="s">
        <v>3357</v>
      </c>
      <c r="E24" s="19" t="s">
        <v>3358</v>
      </c>
      <c r="F24" s="19" t="s">
        <v>3297</v>
      </c>
      <c r="G24" s="19" t="s">
        <v>3353</v>
      </c>
      <c r="H24" s="19" t="s">
        <v>3299</v>
      </c>
      <c r="I24" s="19" t="s">
        <v>3300</v>
      </c>
      <c r="J24" s="27" t="s">
        <v>3359</v>
      </c>
    </row>
    <row r="25" ht="36" customHeight="1" spans="1:10">
      <c r="A25" s="20"/>
      <c r="B25" s="17"/>
      <c r="C25" s="18" t="s">
        <v>3320</v>
      </c>
      <c r="D25" s="19" t="s">
        <v>3321</v>
      </c>
      <c r="E25" s="19" t="s">
        <v>3360</v>
      </c>
      <c r="F25" s="19" t="s">
        <v>3361</v>
      </c>
      <c r="G25" s="19" t="s">
        <v>3362</v>
      </c>
      <c r="H25" s="19" t="s">
        <v>3363</v>
      </c>
      <c r="I25" s="19" t="s">
        <v>3300</v>
      </c>
      <c r="J25" s="27" t="s">
        <v>3364</v>
      </c>
    </row>
    <row r="26" ht="67" customHeight="1" spans="1:10">
      <c r="A26" s="20"/>
      <c r="B26" s="17"/>
      <c r="C26" s="18" t="s">
        <v>3320</v>
      </c>
      <c r="D26" s="19" t="s">
        <v>3365</v>
      </c>
      <c r="E26" s="19" t="s">
        <v>3366</v>
      </c>
      <c r="F26" s="19" t="s">
        <v>3305</v>
      </c>
      <c r="G26" s="19" t="s">
        <v>3367</v>
      </c>
      <c r="H26" s="19" t="s">
        <v>3299</v>
      </c>
      <c r="I26" s="19" t="s">
        <v>3300</v>
      </c>
      <c r="J26" s="27" t="s">
        <v>3368</v>
      </c>
    </row>
    <row r="27" ht="36" customHeight="1" spans="1:10">
      <c r="A27" s="22"/>
      <c r="B27" s="17"/>
      <c r="C27" s="18" t="s">
        <v>3326</v>
      </c>
      <c r="D27" s="19" t="s">
        <v>3327</v>
      </c>
      <c r="E27" s="19" t="s">
        <v>3369</v>
      </c>
      <c r="F27" s="19" t="s">
        <v>3305</v>
      </c>
      <c r="G27" s="19" t="s">
        <v>3350</v>
      </c>
      <c r="H27" s="19" t="s">
        <v>3299</v>
      </c>
      <c r="I27" s="19" t="s">
        <v>3300</v>
      </c>
      <c r="J27" s="27" t="s">
        <v>3370</v>
      </c>
    </row>
    <row r="28" ht="52" customHeight="1" spans="1:10">
      <c r="A28" s="23" t="s">
        <v>3371</v>
      </c>
      <c r="B28" s="17" t="s">
        <v>3372</v>
      </c>
      <c r="C28" s="18" t="s">
        <v>3294</v>
      </c>
      <c r="D28" s="19" t="s">
        <v>3295</v>
      </c>
      <c r="E28" s="19" t="s">
        <v>3373</v>
      </c>
      <c r="F28" s="19" t="s">
        <v>3297</v>
      </c>
      <c r="G28" s="19" t="s">
        <v>3374</v>
      </c>
      <c r="H28" s="19" t="s">
        <v>3375</v>
      </c>
      <c r="I28" s="19" t="s">
        <v>3300</v>
      </c>
      <c r="J28" s="27" t="s">
        <v>3376</v>
      </c>
    </row>
    <row r="29" ht="52" customHeight="1" spans="1:10">
      <c r="A29" s="23"/>
      <c r="B29" s="17"/>
      <c r="C29" s="18" t="s">
        <v>3294</v>
      </c>
      <c r="D29" s="19" t="s">
        <v>3295</v>
      </c>
      <c r="E29" s="19" t="s">
        <v>3377</v>
      </c>
      <c r="F29" s="19" t="s">
        <v>3305</v>
      </c>
      <c r="G29" s="19" t="s">
        <v>3378</v>
      </c>
      <c r="H29" s="19" t="s">
        <v>3379</v>
      </c>
      <c r="I29" s="19" t="s">
        <v>3300</v>
      </c>
      <c r="J29" s="27" t="s">
        <v>3380</v>
      </c>
    </row>
    <row r="30" ht="52" customHeight="1" spans="1:10">
      <c r="A30" s="23"/>
      <c r="B30" s="17"/>
      <c r="C30" s="18" t="s">
        <v>3294</v>
      </c>
      <c r="D30" s="19" t="s">
        <v>3295</v>
      </c>
      <c r="E30" s="19" t="s">
        <v>3381</v>
      </c>
      <c r="F30" s="19" t="s">
        <v>3297</v>
      </c>
      <c r="G30" s="19" t="s">
        <v>3382</v>
      </c>
      <c r="H30" s="19" t="s">
        <v>3375</v>
      </c>
      <c r="I30" s="19" t="s">
        <v>3300</v>
      </c>
      <c r="J30" s="27" t="s">
        <v>3383</v>
      </c>
    </row>
    <row r="31" ht="52" customHeight="1" spans="1:10">
      <c r="A31" s="23"/>
      <c r="B31" s="17"/>
      <c r="C31" s="18" t="s">
        <v>3294</v>
      </c>
      <c r="D31" s="19" t="s">
        <v>3295</v>
      </c>
      <c r="E31" s="19" t="s">
        <v>3384</v>
      </c>
      <c r="F31" s="19" t="s">
        <v>3297</v>
      </c>
      <c r="G31" s="19" t="s">
        <v>3382</v>
      </c>
      <c r="H31" s="19" t="s">
        <v>3375</v>
      </c>
      <c r="I31" s="19" t="s">
        <v>3300</v>
      </c>
      <c r="J31" s="27" t="s">
        <v>3385</v>
      </c>
    </row>
    <row r="32" ht="52" customHeight="1" spans="1:10">
      <c r="A32" s="23"/>
      <c r="B32" s="17"/>
      <c r="C32" s="18" t="s">
        <v>3294</v>
      </c>
      <c r="D32" s="19" t="s">
        <v>3295</v>
      </c>
      <c r="E32" s="19" t="s">
        <v>3386</v>
      </c>
      <c r="F32" s="19" t="s">
        <v>3297</v>
      </c>
      <c r="G32" s="19" t="s">
        <v>3387</v>
      </c>
      <c r="H32" s="19" t="s">
        <v>3379</v>
      </c>
      <c r="I32" s="19" t="s">
        <v>3300</v>
      </c>
      <c r="J32" s="27" t="s">
        <v>3386</v>
      </c>
    </row>
    <row r="33" ht="52" customHeight="1" spans="1:10">
      <c r="A33" s="23"/>
      <c r="B33" s="17"/>
      <c r="C33" s="18" t="s">
        <v>3294</v>
      </c>
      <c r="D33" s="19" t="s">
        <v>3388</v>
      </c>
      <c r="E33" s="19" t="s">
        <v>3389</v>
      </c>
      <c r="F33" s="19" t="s">
        <v>3297</v>
      </c>
      <c r="G33" s="19" t="s">
        <v>3390</v>
      </c>
      <c r="H33" s="19" t="s">
        <v>3391</v>
      </c>
      <c r="I33" s="19" t="s">
        <v>3300</v>
      </c>
      <c r="J33" s="27" t="s">
        <v>3392</v>
      </c>
    </row>
    <row r="34" ht="78" customHeight="1" spans="1:10">
      <c r="A34" s="23"/>
      <c r="B34" s="17"/>
      <c r="C34" s="18" t="s">
        <v>3320</v>
      </c>
      <c r="D34" s="19" t="s">
        <v>3321</v>
      </c>
      <c r="E34" s="19" t="s">
        <v>3393</v>
      </c>
      <c r="F34" s="19" t="s">
        <v>3305</v>
      </c>
      <c r="G34" s="19" t="s">
        <v>3394</v>
      </c>
      <c r="H34" s="19" t="s">
        <v>3299</v>
      </c>
      <c r="I34" s="19" t="s">
        <v>3300</v>
      </c>
      <c r="J34" s="27" t="s">
        <v>3395</v>
      </c>
    </row>
    <row r="35" ht="78" customHeight="1" spans="1:10">
      <c r="A35" s="23"/>
      <c r="B35" s="17"/>
      <c r="C35" s="18" t="s">
        <v>3320</v>
      </c>
      <c r="D35" s="19" t="s">
        <v>3321</v>
      </c>
      <c r="E35" s="19" t="s">
        <v>3396</v>
      </c>
      <c r="F35" s="19" t="s">
        <v>3305</v>
      </c>
      <c r="G35" s="19" t="s">
        <v>3394</v>
      </c>
      <c r="H35" s="19" t="s">
        <v>3299</v>
      </c>
      <c r="I35" s="19" t="s">
        <v>3300</v>
      </c>
      <c r="J35" s="27" t="s">
        <v>3397</v>
      </c>
    </row>
    <row r="36" ht="52" customHeight="1" spans="1:10">
      <c r="A36" s="23"/>
      <c r="B36" s="17"/>
      <c r="C36" s="18" t="s">
        <v>3320</v>
      </c>
      <c r="D36" s="19" t="s">
        <v>3321</v>
      </c>
      <c r="E36" s="19" t="s">
        <v>3398</v>
      </c>
      <c r="F36" s="19" t="s">
        <v>3297</v>
      </c>
      <c r="G36" s="19" t="s">
        <v>3399</v>
      </c>
      <c r="H36" s="19"/>
      <c r="I36" s="19" t="s">
        <v>3335</v>
      </c>
      <c r="J36" s="27" t="s">
        <v>3398</v>
      </c>
    </row>
    <row r="37" ht="52" customHeight="1" spans="1:10">
      <c r="A37" s="23"/>
      <c r="B37" s="17"/>
      <c r="C37" s="18" t="s">
        <v>3326</v>
      </c>
      <c r="D37" s="19" t="s">
        <v>3327</v>
      </c>
      <c r="E37" s="19" t="s">
        <v>3328</v>
      </c>
      <c r="F37" s="19" t="s">
        <v>3305</v>
      </c>
      <c r="G37" s="19" t="s">
        <v>3309</v>
      </c>
      <c r="H37" s="19" t="s">
        <v>3299</v>
      </c>
      <c r="I37" s="19" t="s">
        <v>3300</v>
      </c>
      <c r="J37" s="27" t="s">
        <v>3400</v>
      </c>
    </row>
    <row r="38" ht="71.25" spans="1:10">
      <c r="A38" s="16" t="s">
        <v>3401</v>
      </c>
      <c r="B38" s="24" t="s">
        <v>3402</v>
      </c>
      <c r="C38" s="18" t="s">
        <v>3294</v>
      </c>
      <c r="D38" s="19" t="s">
        <v>3295</v>
      </c>
      <c r="E38" s="19" t="s">
        <v>3403</v>
      </c>
      <c r="F38" s="19" t="s">
        <v>3297</v>
      </c>
      <c r="G38" s="19" t="s">
        <v>3404</v>
      </c>
      <c r="H38" s="19" t="s">
        <v>3347</v>
      </c>
      <c r="I38" s="19" t="s">
        <v>3300</v>
      </c>
      <c r="J38" s="27" t="s">
        <v>3405</v>
      </c>
    </row>
    <row r="39" ht="71.25" spans="1:10">
      <c r="A39" s="20"/>
      <c r="B39" s="25"/>
      <c r="C39" s="18" t="s">
        <v>3294</v>
      </c>
      <c r="D39" s="19" t="s">
        <v>3295</v>
      </c>
      <c r="E39" s="19" t="s">
        <v>3406</v>
      </c>
      <c r="F39" s="19" t="s">
        <v>3297</v>
      </c>
      <c r="G39" s="19" t="s">
        <v>3407</v>
      </c>
      <c r="H39" s="19" t="s">
        <v>3347</v>
      </c>
      <c r="I39" s="19" t="s">
        <v>3300</v>
      </c>
      <c r="J39" s="27" t="s">
        <v>3405</v>
      </c>
    </row>
    <row r="40" ht="71.25" spans="1:10">
      <c r="A40" s="20"/>
      <c r="B40" s="25"/>
      <c r="C40" s="18" t="s">
        <v>3294</v>
      </c>
      <c r="D40" s="19" t="s">
        <v>3295</v>
      </c>
      <c r="E40" s="19" t="s">
        <v>3408</v>
      </c>
      <c r="F40" s="19" t="s">
        <v>3297</v>
      </c>
      <c r="G40" s="19" t="s">
        <v>3407</v>
      </c>
      <c r="H40" s="19" t="s">
        <v>3347</v>
      </c>
      <c r="I40" s="19" t="s">
        <v>3300</v>
      </c>
      <c r="J40" s="27" t="s">
        <v>3409</v>
      </c>
    </row>
    <row r="41" ht="57" spans="1:10">
      <c r="A41" s="20"/>
      <c r="B41" s="25"/>
      <c r="C41" s="18" t="s">
        <v>3294</v>
      </c>
      <c r="D41" s="19" t="s">
        <v>3295</v>
      </c>
      <c r="E41" s="19" t="s">
        <v>3410</v>
      </c>
      <c r="F41" s="19" t="s">
        <v>3297</v>
      </c>
      <c r="G41" s="19" t="s">
        <v>3407</v>
      </c>
      <c r="H41" s="19" t="s">
        <v>3347</v>
      </c>
      <c r="I41" s="19" t="s">
        <v>3300</v>
      </c>
      <c r="J41" s="27" t="s">
        <v>3411</v>
      </c>
    </row>
    <row r="42" ht="71.25" spans="1:10">
      <c r="A42" s="20"/>
      <c r="B42" s="25"/>
      <c r="C42" s="18" t="s">
        <v>3294</v>
      </c>
      <c r="D42" s="19" t="s">
        <v>3295</v>
      </c>
      <c r="E42" s="19" t="s">
        <v>3412</v>
      </c>
      <c r="F42" s="19" t="s">
        <v>3305</v>
      </c>
      <c r="G42" s="19" t="s">
        <v>3413</v>
      </c>
      <c r="H42" s="19" t="s">
        <v>3414</v>
      </c>
      <c r="I42" s="19" t="s">
        <v>3300</v>
      </c>
      <c r="J42" s="27" t="s">
        <v>3415</v>
      </c>
    </row>
    <row r="43" ht="71.25" spans="1:10">
      <c r="A43" s="20"/>
      <c r="B43" s="25"/>
      <c r="C43" s="18" t="s">
        <v>3294</v>
      </c>
      <c r="D43" s="19" t="s">
        <v>3295</v>
      </c>
      <c r="E43" s="19" t="s">
        <v>3416</v>
      </c>
      <c r="F43" s="19" t="s">
        <v>3305</v>
      </c>
      <c r="G43" s="19" t="s">
        <v>3417</v>
      </c>
      <c r="H43" s="19" t="s">
        <v>3414</v>
      </c>
      <c r="I43" s="19" t="s">
        <v>3300</v>
      </c>
      <c r="J43" s="27" t="s">
        <v>3415</v>
      </c>
    </row>
    <row r="44" ht="42.75" spans="1:10">
      <c r="A44" s="20"/>
      <c r="B44" s="25"/>
      <c r="C44" s="18" t="s">
        <v>3294</v>
      </c>
      <c r="D44" s="19" t="s">
        <v>3295</v>
      </c>
      <c r="E44" s="19" t="s">
        <v>3418</v>
      </c>
      <c r="F44" s="19" t="s">
        <v>3305</v>
      </c>
      <c r="G44" s="19" t="s">
        <v>3419</v>
      </c>
      <c r="H44" s="19" t="s">
        <v>3339</v>
      </c>
      <c r="I44" s="19" t="s">
        <v>3300</v>
      </c>
      <c r="J44" s="27" t="s">
        <v>3420</v>
      </c>
    </row>
    <row r="45" ht="57" spans="1:10">
      <c r="A45" s="20"/>
      <c r="B45" s="25"/>
      <c r="C45" s="18" t="s">
        <v>3294</v>
      </c>
      <c r="D45" s="19" t="s">
        <v>3295</v>
      </c>
      <c r="E45" s="19" t="s">
        <v>3421</v>
      </c>
      <c r="F45" s="19" t="s">
        <v>3361</v>
      </c>
      <c r="G45" s="19" t="s">
        <v>3404</v>
      </c>
      <c r="H45" s="19" t="s">
        <v>3379</v>
      </c>
      <c r="I45" s="19" t="s">
        <v>3300</v>
      </c>
      <c r="J45" s="27" t="s">
        <v>3422</v>
      </c>
    </row>
    <row r="46" ht="57" spans="1:10">
      <c r="A46" s="20"/>
      <c r="B46" s="25"/>
      <c r="C46" s="18" t="s">
        <v>3294</v>
      </c>
      <c r="D46" s="19" t="s">
        <v>3295</v>
      </c>
      <c r="E46" s="19" t="s">
        <v>3423</v>
      </c>
      <c r="F46" s="19" t="s">
        <v>3361</v>
      </c>
      <c r="G46" s="19" t="s">
        <v>3424</v>
      </c>
      <c r="H46" s="19" t="s">
        <v>3379</v>
      </c>
      <c r="I46" s="19" t="s">
        <v>3300</v>
      </c>
      <c r="J46" s="27" t="s">
        <v>3422</v>
      </c>
    </row>
    <row r="47" ht="71.25" spans="1:10">
      <c r="A47" s="20"/>
      <c r="B47" s="25"/>
      <c r="C47" s="18" t="s">
        <v>3294</v>
      </c>
      <c r="D47" s="19" t="s">
        <v>3317</v>
      </c>
      <c r="E47" s="19" t="s">
        <v>3425</v>
      </c>
      <c r="F47" s="19" t="s">
        <v>3305</v>
      </c>
      <c r="G47" s="19" t="s">
        <v>3426</v>
      </c>
      <c r="H47" s="19" t="s">
        <v>3414</v>
      </c>
      <c r="I47" s="19" t="s">
        <v>3300</v>
      </c>
      <c r="J47" s="27" t="s">
        <v>3415</v>
      </c>
    </row>
    <row r="48" ht="71.25" spans="1:10">
      <c r="A48" s="20"/>
      <c r="B48" s="25"/>
      <c r="C48" s="18" t="s">
        <v>3294</v>
      </c>
      <c r="D48" s="19" t="s">
        <v>3317</v>
      </c>
      <c r="E48" s="19" t="s">
        <v>3427</v>
      </c>
      <c r="F48" s="19" t="s">
        <v>3305</v>
      </c>
      <c r="G48" s="19" t="s">
        <v>3428</v>
      </c>
      <c r="H48" s="19" t="s">
        <v>3414</v>
      </c>
      <c r="I48" s="19" t="s">
        <v>3300</v>
      </c>
      <c r="J48" s="27" t="s">
        <v>3415</v>
      </c>
    </row>
    <row r="49" ht="71.25" spans="1:10">
      <c r="A49" s="20"/>
      <c r="B49" s="25"/>
      <c r="C49" s="18" t="s">
        <v>3294</v>
      </c>
      <c r="D49" s="19" t="s">
        <v>3317</v>
      </c>
      <c r="E49" s="19" t="s">
        <v>3429</v>
      </c>
      <c r="F49" s="19" t="s">
        <v>3305</v>
      </c>
      <c r="G49" s="19" t="s">
        <v>3394</v>
      </c>
      <c r="H49" s="19" t="s">
        <v>3299</v>
      </c>
      <c r="I49" s="19" t="s">
        <v>3300</v>
      </c>
      <c r="J49" s="27" t="s">
        <v>3415</v>
      </c>
    </row>
    <row r="50" ht="71.25" spans="1:10">
      <c r="A50" s="20"/>
      <c r="B50" s="25"/>
      <c r="C50" s="18" t="s">
        <v>3320</v>
      </c>
      <c r="D50" s="19" t="s">
        <v>3430</v>
      </c>
      <c r="E50" s="19" t="s">
        <v>3431</v>
      </c>
      <c r="F50" s="19" t="s">
        <v>3297</v>
      </c>
      <c r="G50" s="19" t="s">
        <v>3432</v>
      </c>
      <c r="H50" s="19" t="s">
        <v>3433</v>
      </c>
      <c r="I50" s="19" t="s">
        <v>3300</v>
      </c>
      <c r="J50" s="27" t="s">
        <v>3415</v>
      </c>
    </row>
    <row r="51" ht="71.25" spans="1:10">
      <c r="A51" s="20"/>
      <c r="B51" s="25"/>
      <c r="C51" s="18" t="s">
        <v>3320</v>
      </c>
      <c r="D51" s="19" t="s">
        <v>3430</v>
      </c>
      <c r="E51" s="19" t="s">
        <v>3434</v>
      </c>
      <c r="F51" s="19" t="s">
        <v>3297</v>
      </c>
      <c r="G51" s="19" t="s">
        <v>3435</v>
      </c>
      <c r="H51" s="19" t="s">
        <v>3433</v>
      </c>
      <c r="I51" s="19" t="s">
        <v>3300</v>
      </c>
      <c r="J51" s="27" t="s">
        <v>3415</v>
      </c>
    </row>
    <row r="52" ht="71.25" spans="1:10">
      <c r="A52" s="20"/>
      <c r="B52" s="25"/>
      <c r="C52" s="18" t="s">
        <v>3320</v>
      </c>
      <c r="D52" s="19" t="s">
        <v>3430</v>
      </c>
      <c r="E52" s="19" t="s">
        <v>3436</v>
      </c>
      <c r="F52" s="19" t="s">
        <v>3297</v>
      </c>
      <c r="G52" s="19" t="s">
        <v>3437</v>
      </c>
      <c r="H52" s="19" t="s">
        <v>3433</v>
      </c>
      <c r="I52" s="19" t="s">
        <v>3300</v>
      </c>
      <c r="J52" s="27" t="s">
        <v>3415</v>
      </c>
    </row>
    <row r="53" ht="71.25" spans="1:10">
      <c r="A53" s="20"/>
      <c r="B53" s="25"/>
      <c r="C53" s="18" t="s">
        <v>3320</v>
      </c>
      <c r="D53" s="19" t="s">
        <v>3321</v>
      </c>
      <c r="E53" s="19" t="s">
        <v>3438</v>
      </c>
      <c r="F53" s="19" t="s">
        <v>3297</v>
      </c>
      <c r="G53" s="19" t="s">
        <v>3439</v>
      </c>
      <c r="H53" s="19" t="s">
        <v>3440</v>
      </c>
      <c r="I53" s="19" t="s">
        <v>3335</v>
      </c>
      <c r="J53" s="27" t="s">
        <v>3415</v>
      </c>
    </row>
    <row r="54" ht="71.25" spans="1:10">
      <c r="A54" s="20"/>
      <c r="B54" s="25"/>
      <c r="C54" s="18" t="s">
        <v>3320</v>
      </c>
      <c r="D54" s="19" t="s">
        <v>3321</v>
      </c>
      <c r="E54" s="19" t="s">
        <v>3441</v>
      </c>
      <c r="F54" s="19" t="s">
        <v>3297</v>
      </c>
      <c r="G54" s="19" t="s">
        <v>3442</v>
      </c>
      <c r="H54" s="19" t="s">
        <v>3440</v>
      </c>
      <c r="I54" s="19" t="s">
        <v>3335</v>
      </c>
      <c r="J54" s="27" t="s">
        <v>3415</v>
      </c>
    </row>
    <row r="55" ht="42.75" spans="1:10">
      <c r="A55" s="20"/>
      <c r="B55" s="25"/>
      <c r="C55" s="18" t="s">
        <v>3320</v>
      </c>
      <c r="D55" s="19" t="s">
        <v>3321</v>
      </c>
      <c r="E55" s="19" t="s">
        <v>3443</v>
      </c>
      <c r="F55" s="19" t="s">
        <v>3297</v>
      </c>
      <c r="G55" s="19" t="s">
        <v>3444</v>
      </c>
      <c r="H55" s="19" t="s">
        <v>3440</v>
      </c>
      <c r="I55" s="19" t="s">
        <v>3335</v>
      </c>
      <c r="J55" s="27" t="s">
        <v>3445</v>
      </c>
    </row>
    <row r="56" ht="42.75" spans="1:10">
      <c r="A56" s="20"/>
      <c r="B56" s="25"/>
      <c r="C56" s="18" t="s">
        <v>3320</v>
      </c>
      <c r="D56" s="19" t="s">
        <v>3321</v>
      </c>
      <c r="E56" s="19" t="s">
        <v>3446</v>
      </c>
      <c r="F56" s="19" t="s">
        <v>3297</v>
      </c>
      <c r="G56" s="19" t="s">
        <v>3447</v>
      </c>
      <c r="H56" s="19" t="s">
        <v>3440</v>
      </c>
      <c r="I56" s="19" t="s">
        <v>3335</v>
      </c>
      <c r="J56" s="27" t="s">
        <v>3448</v>
      </c>
    </row>
    <row r="57" ht="28.5" spans="1:10">
      <c r="A57" s="22"/>
      <c r="B57" s="26"/>
      <c r="C57" s="18" t="s">
        <v>3326</v>
      </c>
      <c r="D57" s="19" t="s">
        <v>3327</v>
      </c>
      <c r="E57" s="19" t="s">
        <v>3328</v>
      </c>
      <c r="F57" s="19" t="s">
        <v>3305</v>
      </c>
      <c r="G57" s="19" t="s">
        <v>3309</v>
      </c>
      <c r="H57" s="19" t="s">
        <v>3299</v>
      </c>
      <c r="I57" s="19" t="s">
        <v>3300</v>
      </c>
      <c r="J57" s="27" t="s">
        <v>3449</v>
      </c>
    </row>
    <row r="58" ht="66" customHeight="1" spans="1:10">
      <c r="A58" s="23" t="s">
        <v>3450</v>
      </c>
      <c r="B58" s="17" t="s">
        <v>3451</v>
      </c>
      <c r="C58" s="18" t="s">
        <v>3294</v>
      </c>
      <c r="D58" s="19" t="s">
        <v>3295</v>
      </c>
      <c r="E58" s="19" t="s">
        <v>3452</v>
      </c>
      <c r="F58" s="19" t="s">
        <v>3305</v>
      </c>
      <c r="G58" s="19" t="s">
        <v>3453</v>
      </c>
      <c r="H58" s="19" t="s">
        <v>3454</v>
      </c>
      <c r="I58" s="19" t="s">
        <v>3300</v>
      </c>
      <c r="J58" s="27" t="s">
        <v>3455</v>
      </c>
    </row>
    <row r="59" ht="66" customHeight="1" spans="1:10">
      <c r="A59" s="23"/>
      <c r="B59" s="17"/>
      <c r="C59" s="18" t="s">
        <v>3294</v>
      </c>
      <c r="D59" s="19" t="s">
        <v>3295</v>
      </c>
      <c r="E59" s="19" t="s">
        <v>3456</v>
      </c>
      <c r="F59" s="19" t="s">
        <v>3305</v>
      </c>
      <c r="G59" s="19" t="s">
        <v>3457</v>
      </c>
      <c r="H59" s="19" t="s">
        <v>3414</v>
      </c>
      <c r="I59" s="19" t="s">
        <v>3300</v>
      </c>
      <c r="J59" s="27" t="s">
        <v>3458</v>
      </c>
    </row>
    <row r="60" ht="66" customHeight="1" spans="1:10">
      <c r="A60" s="23"/>
      <c r="B60" s="17"/>
      <c r="C60" s="18" t="s">
        <v>3294</v>
      </c>
      <c r="D60" s="19" t="s">
        <v>3295</v>
      </c>
      <c r="E60" s="19" t="s">
        <v>3459</v>
      </c>
      <c r="F60" s="19" t="s">
        <v>3305</v>
      </c>
      <c r="G60" s="19" t="s">
        <v>3460</v>
      </c>
      <c r="H60" s="19" t="s">
        <v>3461</v>
      </c>
      <c r="I60" s="19" t="s">
        <v>3300</v>
      </c>
      <c r="J60" s="27" t="s">
        <v>3462</v>
      </c>
    </row>
    <row r="61" ht="66" customHeight="1" spans="1:10">
      <c r="A61" s="23"/>
      <c r="B61" s="17"/>
      <c r="C61" s="18" t="s">
        <v>3294</v>
      </c>
      <c r="D61" s="19" t="s">
        <v>3317</v>
      </c>
      <c r="E61" s="19" t="s">
        <v>3463</v>
      </c>
      <c r="F61" s="19" t="s">
        <v>3297</v>
      </c>
      <c r="G61" s="19" t="s">
        <v>3464</v>
      </c>
      <c r="H61" s="19" t="s">
        <v>3440</v>
      </c>
      <c r="I61" s="19" t="s">
        <v>3335</v>
      </c>
      <c r="J61" s="27" t="s">
        <v>3465</v>
      </c>
    </row>
    <row r="62" ht="66" customHeight="1" spans="1:10">
      <c r="A62" s="23"/>
      <c r="B62" s="17"/>
      <c r="C62" s="18" t="s">
        <v>3294</v>
      </c>
      <c r="D62" s="19" t="s">
        <v>3317</v>
      </c>
      <c r="E62" s="19" t="s">
        <v>3466</v>
      </c>
      <c r="F62" s="19" t="s">
        <v>3297</v>
      </c>
      <c r="G62" s="19" t="s">
        <v>3467</v>
      </c>
      <c r="H62" s="19" t="s">
        <v>3440</v>
      </c>
      <c r="I62" s="19" t="s">
        <v>3335</v>
      </c>
      <c r="J62" s="27" t="s">
        <v>3468</v>
      </c>
    </row>
    <row r="63" ht="66" customHeight="1" spans="1:10">
      <c r="A63" s="23"/>
      <c r="B63" s="17"/>
      <c r="C63" s="18" t="s">
        <v>3294</v>
      </c>
      <c r="D63" s="19" t="s">
        <v>3317</v>
      </c>
      <c r="E63" s="19" t="s">
        <v>3469</v>
      </c>
      <c r="F63" s="19" t="s">
        <v>3297</v>
      </c>
      <c r="G63" s="19" t="s">
        <v>3470</v>
      </c>
      <c r="H63" s="19" t="s">
        <v>3440</v>
      </c>
      <c r="I63" s="19" t="s">
        <v>3335</v>
      </c>
      <c r="J63" s="27" t="s">
        <v>3471</v>
      </c>
    </row>
    <row r="64" ht="66" customHeight="1" spans="1:10">
      <c r="A64" s="23"/>
      <c r="B64" s="17"/>
      <c r="C64" s="18" t="s">
        <v>3320</v>
      </c>
      <c r="D64" s="19" t="s">
        <v>3321</v>
      </c>
      <c r="E64" s="19" t="s">
        <v>3472</v>
      </c>
      <c r="F64" s="19" t="s">
        <v>3305</v>
      </c>
      <c r="G64" s="19" t="s">
        <v>3473</v>
      </c>
      <c r="H64" s="19" t="s">
        <v>3379</v>
      </c>
      <c r="I64" s="19" t="s">
        <v>3300</v>
      </c>
      <c r="J64" s="27" t="s">
        <v>3474</v>
      </c>
    </row>
    <row r="65" ht="66" customHeight="1" spans="1:10">
      <c r="A65" s="23"/>
      <c r="B65" s="17"/>
      <c r="C65" s="18" t="s">
        <v>3320</v>
      </c>
      <c r="D65" s="19" t="s">
        <v>3321</v>
      </c>
      <c r="E65" s="19" t="s">
        <v>3475</v>
      </c>
      <c r="F65" s="19" t="s">
        <v>3305</v>
      </c>
      <c r="G65" s="19" t="s">
        <v>3306</v>
      </c>
      <c r="H65" s="19" t="s">
        <v>3299</v>
      </c>
      <c r="I65" s="19" t="s">
        <v>3300</v>
      </c>
      <c r="J65" s="27" t="s">
        <v>3476</v>
      </c>
    </row>
    <row r="66" ht="66" customHeight="1" spans="1:10">
      <c r="A66" s="23"/>
      <c r="B66" s="17"/>
      <c r="C66" s="18" t="s">
        <v>3326</v>
      </c>
      <c r="D66" s="19" t="s">
        <v>3327</v>
      </c>
      <c r="E66" s="19" t="s">
        <v>3477</v>
      </c>
      <c r="F66" s="19" t="s">
        <v>3305</v>
      </c>
      <c r="G66" s="19" t="s">
        <v>3309</v>
      </c>
      <c r="H66" s="19" t="s">
        <v>3299</v>
      </c>
      <c r="I66" s="19" t="s">
        <v>3300</v>
      </c>
      <c r="J66" s="27" t="s">
        <v>3478</v>
      </c>
    </row>
    <row r="67" ht="104" customHeight="1" spans="1:10">
      <c r="A67" s="23" t="s">
        <v>3479</v>
      </c>
      <c r="B67" s="28" t="s">
        <v>3480</v>
      </c>
      <c r="C67" s="18" t="s">
        <v>3294</v>
      </c>
      <c r="D67" s="19" t="s">
        <v>3295</v>
      </c>
      <c r="E67" s="19" t="s">
        <v>3481</v>
      </c>
      <c r="F67" s="19" t="s">
        <v>3297</v>
      </c>
      <c r="G67" s="19" t="s">
        <v>3482</v>
      </c>
      <c r="H67" s="19" t="s">
        <v>3347</v>
      </c>
      <c r="I67" s="19" t="s">
        <v>3300</v>
      </c>
      <c r="J67" s="27" t="s">
        <v>3483</v>
      </c>
    </row>
    <row r="68" ht="56" customHeight="1" spans="1:10">
      <c r="A68" s="23"/>
      <c r="B68" s="28"/>
      <c r="C68" s="18" t="s">
        <v>3294</v>
      </c>
      <c r="D68" s="19" t="s">
        <v>3317</v>
      </c>
      <c r="E68" s="19" t="s">
        <v>3484</v>
      </c>
      <c r="F68" s="19" t="s">
        <v>3297</v>
      </c>
      <c r="G68" s="19" t="s">
        <v>3298</v>
      </c>
      <c r="H68" s="19" t="s">
        <v>3299</v>
      </c>
      <c r="I68" s="19" t="s">
        <v>3300</v>
      </c>
      <c r="J68" s="27" t="s">
        <v>3485</v>
      </c>
    </row>
    <row r="69" ht="56" customHeight="1" spans="1:10">
      <c r="A69" s="23"/>
      <c r="B69" s="28"/>
      <c r="C69" s="18" t="s">
        <v>3294</v>
      </c>
      <c r="D69" s="19" t="s">
        <v>3357</v>
      </c>
      <c r="E69" s="19" t="s">
        <v>3486</v>
      </c>
      <c r="F69" s="19" t="s">
        <v>3297</v>
      </c>
      <c r="G69" s="19" t="s">
        <v>3298</v>
      </c>
      <c r="H69" s="19" t="s">
        <v>3299</v>
      </c>
      <c r="I69" s="19" t="s">
        <v>3300</v>
      </c>
      <c r="J69" s="27" t="s">
        <v>3487</v>
      </c>
    </row>
    <row r="70" ht="56" customHeight="1" spans="1:10">
      <c r="A70" s="23"/>
      <c r="B70" s="28"/>
      <c r="C70" s="18" t="s">
        <v>3320</v>
      </c>
      <c r="D70" s="19" t="s">
        <v>3321</v>
      </c>
      <c r="E70" s="19" t="s">
        <v>3488</v>
      </c>
      <c r="F70" s="19" t="s">
        <v>3297</v>
      </c>
      <c r="G70" s="19" t="s">
        <v>3298</v>
      </c>
      <c r="H70" s="19" t="s">
        <v>3299</v>
      </c>
      <c r="I70" s="19" t="s">
        <v>3300</v>
      </c>
      <c r="J70" s="27" t="s">
        <v>3489</v>
      </c>
    </row>
    <row r="71" ht="56" customHeight="1" spans="1:10">
      <c r="A71" s="23"/>
      <c r="B71" s="28"/>
      <c r="C71" s="18" t="s">
        <v>3320</v>
      </c>
      <c r="D71" s="19" t="s">
        <v>3490</v>
      </c>
      <c r="E71" s="19" t="s">
        <v>3491</v>
      </c>
      <c r="F71" s="19" t="s">
        <v>3297</v>
      </c>
      <c r="G71" s="19" t="s">
        <v>3298</v>
      </c>
      <c r="H71" s="19" t="s">
        <v>3299</v>
      </c>
      <c r="I71" s="19" t="s">
        <v>3300</v>
      </c>
      <c r="J71" s="27" t="s">
        <v>3492</v>
      </c>
    </row>
    <row r="72" ht="56" customHeight="1" spans="1:10">
      <c r="A72" s="23"/>
      <c r="B72" s="28"/>
      <c r="C72" s="18" t="s">
        <v>3320</v>
      </c>
      <c r="D72" s="19" t="s">
        <v>3365</v>
      </c>
      <c r="E72" s="19" t="s">
        <v>3493</v>
      </c>
      <c r="F72" s="19" t="s">
        <v>3297</v>
      </c>
      <c r="G72" s="19" t="s">
        <v>3494</v>
      </c>
      <c r="H72" s="19" t="s">
        <v>3440</v>
      </c>
      <c r="I72" s="19" t="s">
        <v>3335</v>
      </c>
      <c r="J72" s="27" t="s">
        <v>3495</v>
      </c>
    </row>
    <row r="73" ht="56" customHeight="1" spans="1:10">
      <c r="A73" s="23"/>
      <c r="B73" s="28"/>
      <c r="C73" s="18" t="s">
        <v>3326</v>
      </c>
      <c r="D73" s="19" t="s">
        <v>3327</v>
      </c>
      <c r="E73" s="19" t="s">
        <v>3477</v>
      </c>
      <c r="F73" s="19" t="s">
        <v>3305</v>
      </c>
      <c r="G73" s="19" t="s">
        <v>3309</v>
      </c>
      <c r="H73" s="19" t="s">
        <v>3299</v>
      </c>
      <c r="I73" s="19" t="s">
        <v>3300</v>
      </c>
      <c r="J73" s="27" t="s">
        <v>3496</v>
      </c>
    </row>
    <row r="74" ht="43" customHeight="1" spans="1:10">
      <c r="A74" s="16" t="s">
        <v>3497</v>
      </c>
      <c r="B74" s="29" t="s">
        <v>3498</v>
      </c>
      <c r="C74" s="18" t="s">
        <v>3294</v>
      </c>
      <c r="D74" s="19" t="s">
        <v>3295</v>
      </c>
      <c r="E74" s="19" t="s">
        <v>3499</v>
      </c>
      <c r="F74" s="19" t="s">
        <v>3297</v>
      </c>
      <c r="G74" s="19" t="s">
        <v>3500</v>
      </c>
      <c r="H74" s="19" t="s">
        <v>3454</v>
      </c>
      <c r="I74" s="19" t="s">
        <v>3300</v>
      </c>
      <c r="J74" s="27" t="s">
        <v>3501</v>
      </c>
    </row>
    <row r="75" ht="43" customHeight="1" spans="1:10">
      <c r="A75" s="20"/>
      <c r="B75" s="29"/>
      <c r="C75" s="18" t="s">
        <v>3294</v>
      </c>
      <c r="D75" s="19" t="s">
        <v>3295</v>
      </c>
      <c r="E75" s="19" t="s">
        <v>3502</v>
      </c>
      <c r="F75" s="19" t="s">
        <v>3297</v>
      </c>
      <c r="G75" s="19" t="s">
        <v>3503</v>
      </c>
      <c r="H75" s="19" t="s">
        <v>3504</v>
      </c>
      <c r="I75" s="19" t="s">
        <v>3300</v>
      </c>
      <c r="J75" s="27" t="s">
        <v>3501</v>
      </c>
    </row>
    <row r="76" ht="43" customHeight="1" spans="1:10">
      <c r="A76" s="20"/>
      <c r="B76" s="29"/>
      <c r="C76" s="18" t="s">
        <v>3294</v>
      </c>
      <c r="D76" s="19" t="s">
        <v>3295</v>
      </c>
      <c r="E76" s="19" t="s">
        <v>3505</v>
      </c>
      <c r="F76" s="19" t="s">
        <v>3297</v>
      </c>
      <c r="G76" s="19" t="s">
        <v>3506</v>
      </c>
      <c r="H76" s="19" t="s">
        <v>3507</v>
      </c>
      <c r="I76" s="19" t="s">
        <v>3300</v>
      </c>
      <c r="J76" s="27" t="s">
        <v>3501</v>
      </c>
    </row>
    <row r="77" ht="43" customHeight="1" spans="1:10">
      <c r="A77" s="20"/>
      <c r="B77" s="29"/>
      <c r="C77" s="18" t="s">
        <v>3294</v>
      </c>
      <c r="D77" s="19" t="s">
        <v>3295</v>
      </c>
      <c r="E77" s="19" t="s">
        <v>3508</v>
      </c>
      <c r="F77" s="19" t="s">
        <v>3297</v>
      </c>
      <c r="G77" s="19" t="s">
        <v>3503</v>
      </c>
      <c r="H77" s="19" t="s">
        <v>3504</v>
      </c>
      <c r="I77" s="19" t="s">
        <v>3300</v>
      </c>
      <c r="J77" s="27" t="s">
        <v>3501</v>
      </c>
    </row>
    <row r="78" ht="43" customHeight="1" spans="1:10">
      <c r="A78" s="20"/>
      <c r="B78" s="29"/>
      <c r="C78" s="18" t="s">
        <v>3294</v>
      </c>
      <c r="D78" s="19" t="s">
        <v>3317</v>
      </c>
      <c r="E78" s="19" t="s">
        <v>3509</v>
      </c>
      <c r="F78" s="19" t="s">
        <v>3297</v>
      </c>
      <c r="G78" s="19" t="s">
        <v>3298</v>
      </c>
      <c r="H78" s="19" t="s">
        <v>3299</v>
      </c>
      <c r="I78" s="19" t="s">
        <v>3300</v>
      </c>
      <c r="J78" s="27" t="s">
        <v>3510</v>
      </c>
    </row>
    <row r="79" ht="43" customHeight="1" spans="1:10">
      <c r="A79" s="20"/>
      <c r="B79" s="29"/>
      <c r="C79" s="18" t="s">
        <v>3294</v>
      </c>
      <c r="D79" s="19" t="s">
        <v>3317</v>
      </c>
      <c r="E79" s="19" t="s">
        <v>3511</v>
      </c>
      <c r="F79" s="19" t="s">
        <v>3297</v>
      </c>
      <c r="G79" s="19" t="s">
        <v>3298</v>
      </c>
      <c r="H79" s="19" t="s">
        <v>3299</v>
      </c>
      <c r="I79" s="19" t="s">
        <v>3300</v>
      </c>
      <c r="J79" s="27" t="s">
        <v>3512</v>
      </c>
    </row>
    <row r="80" ht="43" customHeight="1" spans="1:10">
      <c r="A80" s="20"/>
      <c r="B80" s="29"/>
      <c r="C80" s="18" t="s">
        <v>3294</v>
      </c>
      <c r="D80" s="19" t="s">
        <v>3357</v>
      </c>
      <c r="E80" s="19" t="s">
        <v>3513</v>
      </c>
      <c r="F80" s="19" t="s">
        <v>3305</v>
      </c>
      <c r="G80" s="19" t="s">
        <v>3298</v>
      </c>
      <c r="H80" s="19" t="s">
        <v>3299</v>
      </c>
      <c r="I80" s="19" t="s">
        <v>3300</v>
      </c>
      <c r="J80" s="27" t="s">
        <v>3514</v>
      </c>
    </row>
    <row r="81" ht="43" customHeight="1" spans="1:10">
      <c r="A81" s="20"/>
      <c r="B81" s="29"/>
      <c r="C81" s="18" t="s">
        <v>3294</v>
      </c>
      <c r="D81" s="19" t="s">
        <v>3388</v>
      </c>
      <c r="E81" s="19" t="s">
        <v>3389</v>
      </c>
      <c r="F81" s="19" t="s">
        <v>3361</v>
      </c>
      <c r="G81" s="19" t="s">
        <v>3503</v>
      </c>
      <c r="H81" s="19" t="s">
        <v>3391</v>
      </c>
      <c r="I81" s="19" t="s">
        <v>3300</v>
      </c>
      <c r="J81" s="27" t="s">
        <v>3515</v>
      </c>
    </row>
    <row r="82" ht="43" customHeight="1" spans="1:10">
      <c r="A82" s="20"/>
      <c r="B82" s="29"/>
      <c r="C82" s="18" t="s">
        <v>3320</v>
      </c>
      <c r="D82" s="19" t="s">
        <v>3430</v>
      </c>
      <c r="E82" s="19" t="s">
        <v>3516</v>
      </c>
      <c r="F82" s="19" t="s">
        <v>3361</v>
      </c>
      <c r="G82" s="19" t="s">
        <v>3517</v>
      </c>
      <c r="H82" s="19" t="s">
        <v>3391</v>
      </c>
      <c r="I82" s="19" t="s">
        <v>3300</v>
      </c>
      <c r="J82" s="27" t="s">
        <v>3518</v>
      </c>
    </row>
    <row r="83" ht="43" customHeight="1" spans="1:10">
      <c r="A83" s="20"/>
      <c r="B83" s="29"/>
      <c r="C83" s="18" t="s">
        <v>3320</v>
      </c>
      <c r="D83" s="19" t="s">
        <v>3321</v>
      </c>
      <c r="E83" s="19" t="s">
        <v>3519</v>
      </c>
      <c r="F83" s="19" t="s">
        <v>3297</v>
      </c>
      <c r="G83" s="19" t="s">
        <v>3520</v>
      </c>
      <c r="H83" s="19" t="s">
        <v>3440</v>
      </c>
      <c r="I83" s="19" t="s">
        <v>3335</v>
      </c>
      <c r="J83" s="27" t="s">
        <v>3521</v>
      </c>
    </row>
    <row r="84" ht="43" customHeight="1" spans="1:10">
      <c r="A84" s="20"/>
      <c r="B84" s="29"/>
      <c r="C84" s="18" t="s">
        <v>3320</v>
      </c>
      <c r="D84" s="19" t="s">
        <v>3490</v>
      </c>
      <c r="E84" s="19" t="s">
        <v>3522</v>
      </c>
      <c r="F84" s="19" t="s">
        <v>3297</v>
      </c>
      <c r="G84" s="19" t="s">
        <v>3523</v>
      </c>
      <c r="H84" s="19" t="s">
        <v>3440</v>
      </c>
      <c r="I84" s="19" t="s">
        <v>3335</v>
      </c>
      <c r="J84" s="27" t="s">
        <v>3524</v>
      </c>
    </row>
    <row r="85" ht="43" customHeight="1" spans="1:10">
      <c r="A85" s="20"/>
      <c r="B85" s="29"/>
      <c r="C85" s="18" t="s">
        <v>3320</v>
      </c>
      <c r="D85" s="19" t="s">
        <v>3365</v>
      </c>
      <c r="E85" s="19" t="s">
        <v>3525</v>
      </c>
      <c r="F85" s="19" t="s">
        <v>3305</v>
      </c>
      <c r="G85" s="19" t="s">
        <v>3426</v>
      </c>
      <c r="H85" s="19" t="s">
        <v>3440</v>
      </c>
      <c r="I85" s="19" t="s">
        <v>3300</v>
      </c>
      <c r="J85" s="27" t="s">
        <v>3526</v>
      </c>
    </row>
    <row r="86" ht="60" customHeight="1" spans="1:10">
      <c r="A86" s="22"/>
      <c r="B86" s="29"/>
      <c r="C86" s="18" t="s">
        <v>3326</v>
      </c>
      <c r="D86" s="19" t="s">
        <v>3327</v>
      </c>
      <c r="E86" s="19" t="s">
        <v>3527</v>
      </c>
      <c r="F86" s="19" t="s">
        <v>3305</v>
      </c>
      <c r="G86" s="19" t="s">
        <v>3309</v>
      </c>
      <c r="H86" s="19" t="s">
        <v>3299</v>
      </c>
      <c r="I86" s="19" t="s">
        <v>3300</v>
      </c>
      <c r="J86" s="27" t="s">
        <v>3528</v>
      </c>
    </row>
  </sheetData>
  <mergeCells count="15">
    <mergeCell ref="A2:J2"/>
    <mergeCell ref="A6:A16"/>
    <mergeCell ref="A17:A27"/>
    <mergeCell ref="A28:A37"/>
    <mergeCell ref="A38:A57"/>
    <mergeCell ref="A58:A66"/>
    <mergeCell ref="A67:A73"/>
    <mergeCell ref="A74:A86"/>
    <mergeCell ref="B6:B16"/>
    <mergeCell ref="B17:B27"/>
    <mergeCell ref="B28:B37"/>
    <mergeCell ref="B38:B57"/>
    <mergeCell ref="B58:B66"/>
    <mergeCell ref="B67:B73"/>
    <mergeCell ref="B74:B8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4"/>
  <sheetViews>
    <sheetView workbookViewId="0">
      <selection activeCell="H4" sqref="H4"/>
    </sheetView>
  </sheetViews>
  <sheetFormatPr defaultColWidth="9" defaultRowHeight="13.5" outlineLevelCol="1"/>
  <cols>
    <col min="1" max="1" width="32.5" style="1" customWidth="1"/>
    <col min="2" max="2" width="127.5" style="1" customWidth="1"/>
    <col min="3" max="16384" width="9" style="1"/>
  </cols>
  <sheetData>
    <row r="1" ht="32" customHeight="1" spans="1:2">
      <c r="A1" s="2" t="s">
        <v>3529</v>
      </c>
      <c r="B1" s="2"/>
    </row>
    <row r="3" ht="40" customHeight="1" spans="1:2">
      <c r="A3" s="3" t="s">
        <v>3530</v>
      </c>
      <c r="B3" s="4" t="s">
        <v>3531</v>
      </c>
    </row>
    <row r="4" ht="232" customHeight="1" spans="1:2">
      <c r="A4" s="5" t="s">
        <v>3532</v>
      </c>
      <c r="B4" s="6" t="s">
        <v>3533</v>
      </c>
    </row>
    <row r="5" ht="153" customHeight="1" spans="1:2">
      <c r="A5" s="5" t="s">
        <v>3534</v>
      </c>
      <c r="B5" s="6" t="s">
        <v>3535</v>
      </c>
    </row>
    <row r="6" ht="117" customHeight="1" spans="1:2">
      <c r="A6" s="5" t="s">
        <v>3536</v>
      </c>
      <c r="B6" s="6" t="s">
        <v>3537</v>
      </c>
    </row>
    <row r="7" ht="66" customHeight="1" spans="1:2">
      <c r="A7" s="5" t="s">
        <v>3538</v>
      </c>
      <c r="B7" s="6" t="s">
        <v>3539</v>
      </c>
    </row>
    <row r="8" ht="169" customHeight="1" spans="1:2">
      <c r="A8" s="7" t="s">
        <v>3540</v>
      </c>
      <c r="B8" s="8" t="s">
        <v>3541</v>
      </c>
    </row>
    <row r="9" ht="45" customHeight="1" spans="1:2">
      <c r="A9" s="7" t="s">
        <v>3542</v>
      </c>
      <c r="B9" s="8" t="s">
        <v>3543</v>
      </c>
    </row>
    <row r="10" ht="45" customHeight="1" spans="1:2">
      <c r="A10" s="7" t="s">
        <v>3544</v>
      </c>
      <c r="B10" s="8" t="s">
        <v>3545</v>
      </c>
    </row>
    <row r="11" ht="166" customHeight="1" spans="1:2">
      <c r="A11" s="7" t="s">
        <v>3546</v>
      </c>
      <c r="B11" s="8" t="s">
        <v>3547</v>
      </c>
    </row>
    <row r="12" ht="45" customHeight="1" spans="1:2">
      <c r="A12" s="7" t="s">
        <v>3548</v>
      </c>
      <c r="B12" s="8" t="s">
        <v>3549</v>
      </c>
    </row>
    <row r="13" ht="45" customHeight="1" spans="1:2">
      <c r="A13" s="7" t="s">
        <v>3550</v>
      </c>
      <c r="B13" s="8" t="s">
        <v>3551</v>
      </c>
    </row>
    <row r="14" ht="57" customHeight="1" spans="1:2">
      <c r="A14" s="7" t="s">
        <v>3552</v>
      </c>
      <c r="B14" s="8" t="s">
        <v>3553</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1-1永仁县一般公共预算收入情况表</vt:lpstr>
      <vt:lpstr>1-2永仁县一般公共预算支出情况表</vt:lpstr>
      <vt:lpstr>1-3县本级一般公共预算收入情况表</vt:lpstr>
      <vt:lpstr>1-4县本级一般公共预算支出情况表（公开到项级）</vt:lpstr>
      <vt:lpstr>1-5县本级一般公共预算基本支出情况表（公开到款级）</vt:lpstr>
      <vt:lpstr>1-6 县本级一般公共预算支出表（州（市）对下转移支付项目）</vt:lpstr>
      <vt:lpstr>1-7永仁县分地区税收返还和转移支付预算表</vt:lpstr>
      <vt:lpstr>1-8永仁县县本级“三公”经费预算财政拨款情况统计表</vt:lpstr>
      <vt:lpstr>2-1永仁县政府性基金预算收入情况表</vt:lpstr>
      <vt:lpstr>2-2永仁县政府性基金预算支出情况表</vt:lpstr>
      <vt:lpstr>2-3县本级政府性基金预算收入情况表</vt:lpstr>
      <vt:lpstr>2-4县本级政府性基金预算支出情况表（公开到项级）</vt:lpstr>
      <vt:lpstr>2-5县本级政府性基金支出表（州（市）对下转移支付）</vt:lpstr>
      <vt:lpstr>3-1永仁县国有资本经营收入预算情况表</vt:lpstr>
      <vt:lpstr>3-2永仁县国有资本经营支出预算情况表</vt:lpstr>
      <vt:lpstr>3-3县本级国有资本经营收入预算情况表</vt:lpstr>
      <vt:lpstr>3-4县本级国有资本经营支出预算情况表（公开到项级）</vt:lpstr>
      <vt:lpstr>3-5 永仁县国有资本经营预算转移支付表 （分地区）</vt:lpstr>
      <vt:lpstr>3-6 国有资本经营预算转移支付表（分项目）</vt:lpstr>
      <vt:lpstr>4-1永仁县社会保险基金收入预算情况表</vt:lpstr>
      <vt:lpstr>4-2永仁县社会保险基金支出预算情况表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2025-02-28T09:40:16Z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A8891EC23E7A40C3819F0566151AF226_12</vt:lpwstr>
  </property>
</Properties>
</file>